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.talipova\Desktop\"/>
    </mc:Choice>
  </mc:AlternateContent>
  <xr:revisionPtr revIDLastSave="0" documentId="13_ncr:1_{0D010F71-097D-44A4-A20A-5D6892A5E6D6}" xr6:coauthVersionLast="47" xr6:coauthVersionMax="47" xr10:uidLastSave="{00000000-0000-0000-0000-000000000000}"/>
  <bookViews>
    <workbookView xWindow="4185" yWindow="1680" windowWidth="21555" windowHeight="11385" tabRatio="790" activeTab="2" xr2:uid="{00000000-000D-0000-FFFF-FFFF00000000}"/>
  </bookViews>
  <sheets>
    <sheet name="1-илова" sheetId="9" r:id="rId1"/>
    <sheet name="2-илова" sheetId="11" r:id="rId2"/>
    <sheet name="3-илова" sheetId="1" r:id="rId3"/>
    <sheet name="4-илова " sheetId="4" r:id="rId4"/>
    <sheet name="5-илова" sheetId="7" r:id="rId5"/>
    <sheet name="6-илова " sheetId="25" r:id="rId6"/>
    <sheet name="7-илова" sheetId="26" r:id="rId7"/>
    <sheet name="8-илова " sheetId="28" r:id="rId8"/>
    <sheet name="9 илова" sheetId="29" r:id="rId9"/>
    <sheet name="10 илова " sheetId="30" r:id="rId10"/>
    <sheet name="11 илова" sheetId="31" r:id="rId11"/>
    <sheet name="12 илова" sheetId="32" r:id="rId12"/>
    <sheet name="13 илова" sheetId="33" r:id="rId13"/>
    <sheet name="14-илова " sheetId="13" r:id="rId14"/>
    <sheet name="15-илова" sheetId="14" r:id="rId15"/>
    <sheet name="ГТК" sheetId="23" state="hidden" r:id="rId16"/>
  </sheets>
  <definedNames>
    <definedName name="_xlnm._FilterDatabase" localSheetId="3" hidden="1">'4-илова '!$A$4:$Y$5</definedName>
    <definedName name="_xlnm._FilterDatabase" localSheetId="4" hidden="1">'5-илова'!$A$5:$L$6</definedName>
    <definedName name="_xlnm._FilterDatabase" localSheetId="5" hidden="1">'6-илова '!$A$5:$M$9</definedName>
    <definedName name="_xlnm.Print_Titles" localSheetId="1">'2-илова'!#REF!</definedName>
    <definedName name="_xlnm.Print_Titles" localSheetId="3">'4-илова '!$4:$4</definedName>
    <definedName name="_xlnm.Print_Titles" localSheetId="4">'5-илова'!$5:$5</definedName>
    <definedName name="_xlnm.Print_Titles" localSheetId="5">'6-илова '!$5:$5</definedName>
    <definedName name="_xlnm.Print_Area" localSheetId="9">'10 илова '!$A$1:$L$15</definedName>
    <definedName name="_xlnm.Print_Area" localSheetId="14">'15-илова'!$A$1:$J$13</definedName>
    <definedName name="_xlnm.Print_Area" localSheetId="1">'2-илова'!$A$1:$J$20</definedName>
    <definedName name="_xlnm.Print_Area" localSheetId="3">'4-илова '!$A$1:$L$7</definedName>
    <definedName name="_xlnm.Print_Area" localSheetId="4">'5-илова'!$A$1:$L$294</definedName>
    <definedName name="_xlnm.Print_Area" localSheetId="5">'6-илова '!$A$1:$H$14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1" l="1"/>
  <c r="I17" i="11"/>
  <c r="C16" i="9" l="1"/>
  <c r="E19" i="1"/>
  <c r="D19" i="1"/>
  <c r="L293" i="7" l="1"/>
  <c r="L291" i="7"/>
  <c r="L290" i="7"/>
  <c r="L289" i="7"/>
  <c r="L288" i="7"/>
  <c r="L287" i="7"/>
  <c r="L286" i="7"/>
  <c r="L285" i="7"/>
  <c r="L283" i="7"/>
  <c r="L282" i="7"/>
  <c r="L281" i="7"/>
  <c r="L280" i="7"/>
  <c r="L279" i="7"/>
  <c r="L278" i="7"/>
  <c r="L277" i="7"/>
  <c r="L276" i="7"/>
  <c r="L274" i="7"/>
  <c r="L273" i="7"/>
  <c r="L272" i="7"/>
  <c r="L271" i="7"/>
  <c r="L270" i="7"/>
  <c r="L269" i="7"/>
  <c r="L268" i="7"/>
  <c r="L267" i="7"/>
  <c r="L266" i="7"/>
  <c r="L265" i="7"/>
  <c r="L264" i="7"/>
  <c r="L263" i="7"/>
  <c r="L262" i="7"/>
  <c r="L261" i="7"/>
  <c r="L260" i="7"/>
  <c r="L259" i="7"/>
  <c r="L258" i="7"/>
  <c r="L257" i="7"/>
  <c r="L256" i="7"/>
  <c r="L255" i="7"/>
  <c r="L254" i="7"/>
  <c r="L253" i="7"/>
  <c r="L252" i="7"/>
  <c r="L251" i="7"/>
  <c r="L250" i="7"/>
  <c r="L249" i="7"/>
  <c r="L248" i="7"/>
  <c r="L247" i="7"/>
  <c r="L246" i="7"/>
  <c r="L245" i="7"/>
  <c r="L244" i="7"/>
  <c r="L243" i="7"/>
  <c r="L242" i="7"/>
  <c r="L241" i="7"/>
  <c r="L240" i="7"/>
  <c r="L239" i="7"/>
  <c r="L238" i="7"/>
  <c r="L237" i="7"/>
  <c r="L236" i="7"/>
  <c r="L235" i="7"/>
  <c r="L234" i="7"/>
  <c r="L233" i="7"/>
  <c r="L232" i="7"/>
  <c r="L231" i="7"/>
  <c r="L230" i="7"/>
  <c r="L229" i="7"/>
  <c r="L228" i="7"/>
  <c r="L227" i="7"/>
  <c r="L226" i="7"/>
  <c r="L225" i="7"/>
  <c r="L224" i="7"/>
  <c r="L223" i="7"/>
  <c r="L222" i="7"/>
  <c r="L221" i="7"/>
  <c r="L220" i="7"/>
  <c r="L219" i="7"/>
  <c r="L218" i="7"/>
  <c r="L217" i="7"/>
  <c r="L216" i="7"/>
  <c r="L215" i="7"/>
  <c r="L214" i="7"/>
  <c r="L213" i="7"/>
  <c r="L212" i="7"/>
  <c r="L211" i="7"/>
  <c r="L210" i="7"/>
  <c r="L209" i="7"/>
  <c r="L208" i="7"/>
  <c r="L207" i="7"/>
  <c r="L206" i="7"/>
  <c r="L205" i="7"/>
  <c r="L204" i="7"/>
  <c r="L203" i="7"/>
  <c r="L202" i="7"/>
  <c r="L201" i="7"/>
  <c r="L200" i="7"/>
  <c r="L199" i="7"/>
  <c r="L198" i="7"/>
  <c r="L197" i="7"/>
  <c r="L196" i="7"/>
  <c r="L195" i="7"/>
  <c r="L194" i="7"/>
  <c r="L193" i="7"/>
  <c r="L192" i="7"/>
  <c r="L191" i="7"/>
  <c r="L190" i="7"/>
  <c r="L189" i="7"/>
  <c r="L181" i="7"/>
  <c r="L180" i="7"/>
  <c r="L179" i="7"/>
  <c r="L178" i="7"/>
  <c r="L175" i="7"/>
  <c r="L174" i="7"/>
  <c r="L173" i="7"/>
  <c r="L171" i="7"/>
  <c r="L170" i="7"/>
  <c r="L168" i="7"/>
  <c r="L167" i="7"/>
  <c r="L165" i="7"/>
  <c r="L164" i="7"/>
  <c r="L163" i="7"/>
  <c r="L162" i="7"/>
  <c r="L161" i="7"/>
  <c r="L158" i="7"/>
  <c r="L157" i="7"/>
  <c r="L156" i="7"/>
  <c r="L155" i="7"/>
  <c r="L153" i="7"/>
  <c r="L151" i="7"/>
  <c r="L150" i="7"/>
  <c r="L149" i="7"/>
  <c r="L148" i="7"/>
  <c r="L146" i="7"/>
  <c r="L145" i="7"/>
  <c r="L144" i="7"/>
  <c r="L143" i="7"/>
  <c r="L142" i="7"/>
  <c r="L141" i="7"/>
  <c r="L140" i="7"/>
  <c r="L139" i="7"/>
  <c r="L137" i="7"/>
  <c r="L136" i="7"/>
  <c r="L135" i="7"/>
  <c r="L134" i="7"/>
  <c r="L133" i="7"/>
  <c r="L132" i="7"/>
  <c r="L131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1" i="7"/>
  <c r="L50" i="7"/>
  <c r="L49" i="7"/>
  <c r="L48" i="7"/>
  <c r="L47" i="7"/>
  <c r="L46" i="7"/>
  <c r="L45" i="7"/>
  <c r="L44" i="7"/>
  <c r="L43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0" i="7"/>
  <c r="L19" i="7"/>
  <c r="L18" i="7"/>
  <c r="L17" i="7"/>
  <c r="L16" i="7"/>
  <c r="L15" i="7"/>
  <c r="L14" i="7"/>
  <c r="L13" i="7"/>
  <c r="L12" i="7"/>
  <c r="L11" i="7"/>
  <c r="L10" i="7"/>
  <c r="L8" i="7"/>
  <c r="L7" i="7"/>
  <c r="L294" i="7" s="1"/>
  <c r="C15" i="9" l="1"/>
  <c r="A6" i="32" l="1"/>
  <c r="A7" i="32" s="1"/>
  <c r="A8" i="32" s="1"/>
  <c r="A9" i="32" s="1"/>
  <c r="A10" i="32" s="1"/>
  <c r="A11" i="32" s="1"/>
  <c r="A12" i="32" s="1"/>
  <c r="A13" i="32" s="1"/>
  <c r="A14" i="32" s="1"/>
  <c r="A6" i="31"/>
  <c r="A7" i="31" s="1"/>
  <c r="A8" i="31" s="1"/>
  <c r="A9" i="31" s="1"/>
  <c r="A10" i="31" s="1"/>
  <c r="A11" i="31" s="1"/>
  <c r="A12" i="31" s="1"/>
  <c r="A13" i="31" s="1"/>
  <c r="A14" i="31" s="1"/>
  <c r="A8" i="26" l="1"/>
  <c r="A9" i="26" s="1"/>
  <c r="A10" i="26" s="1"/>
  <c r="A11" i="26" s="1"/>
  <c r="A12" i="26" s="1"/>
  <c r="H11" i="13" l="1"/>
  <c r="G11" i="13"/>
  <c r="A9" i="23" l="1"/>
  <c r="A10" i="23" s="1"/>
  <c r="A11" i="23" s="1"/>
  <c r="A12" i="23" s="1"/>
  <c r="A13" i="23" s="1"/>
  <c r="A14" i="23" s="1"/>
  <c r="A15" i="23" s="1"/>
  <c r="A16" i="23" s="1"/>
  <c r="A17" i="23" s="1"/>
  <c r="F28" i="13" l="1"/>
  <c r="E28" i="13"/>
  <c r="D28" i="13"/>
  <c r="A26" i="13"/>
  <c r="A27" i="13" s="1"/>
  <c r="F19" i="13" l="1"/>
  <c r="E19" i="13"/>
  <c r="D19" i="13" l="1"/>
  <c r="A17" i="13"/>
  <c r="A18" i="13" s="1"/>
  <c r="I11" i="13" l="1"/>
  <c r="K11" i="13"/>
  <c r="F11" i="13"/>
  <c r="E11" i="13"/>
  <c r="D11" i="13"/>
  <c r="A9" i="13"/>
  <c r="A10" i="13" s="1"/>
  <c r="A12" i="9" l="1"/>
  <c r="A13" i="9" s="1"/>
  <c r="A14" i="9" s="1"/>
</calcChain>
</file>

<file path=xl/sharedStrings.xml><?xml version="1.0" encoding="utf-8"?>
<sst xmlns="http://schemas.openxmlformats.org/spreadsheetml/2006/main" count="2750" uniqueCount="1142">
  <si>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</si>
  <si>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</si>
  <si>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</si>
  <si>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</si>
  <si>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</si>
  <si>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</si>
  <si>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</si>
  <si>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</si>
  <si>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</si>
  <si>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</si>
  <si>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</si>
  <si>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</si>
  <si>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МАЪЛУМОТ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</si>
  <si>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</si>
  <si>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</si>
  <si>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</si>
  <si>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</si>
  <si>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</si>
  <si>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Жами</t>
  </si>
  <si>
    <t>Сўндирилиши муддати</t>
  </si>
  <si>
    <t>№</t>
  </si>
  <si>
    <t>Амалга оширилган ишлар</t>
  </si>
  <si>
    <t>Кредит олувчилар номи</t>
  </si>
  <si>
    <t>Субсидия олувчилар номи</t>
  </si>
  <si>
    <t>Маблағ ажратилиши юзасидан асословчи хужжат номи ва санаси</t>
  </si>
  <si>
    <t>Ажратилиши тартиби</t>
  </si>
  <si>
    <t>МАЪЛУМОТЛАР</t>
  </si>
  <si>
    <t>Кредитлар бўйича:</t>
  </si>
  <si>
    <t>Субсидиялар бўйича:</t>
  </si>
  <si>
    <t>Фоиз ставкаси</t>
  </si>
  <si>
    <t>Жойлашган ҳудуд
(вилоят, туман (шаҳар)</t>
  </si>
  <si>
    <t xml:space="preserve">Молиялаштириш манбаси* </t>
  </si>
  <si>
    <t>Молиялаштириш манбаси*</t>
  </si>
  <si>
    <t xml:space="preserve">Маблағ ажратилишидан кўзланган мақсад </t>
  </si>
  <si>
    <t>Қўшимча манба номи</t>
  </si>
  <si>
    <t>Қўшимча манба ҳисобидан маблағ ажратилиши бўйича маҳаллий давлат органининг қарори</t>
  </si>
  <si>
    <t>рақами</t>
  </si>
  <si>
    <t>санаси</t>
  </si>
  <si>
    <t>Маблағ ажратилишидан кўзланган мақсад*</t>
  </si>
  <si>
    <t>*Изоҳ: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эттирилади.</t>
  </si>
  <si>
    <t>Маблағ ажратилган ташкилот</t>
  </si>
  <si>
    <t>Депозитлар бўйича</t>
  </si>
  <si>
    <t>Фоизи</t>
  </si>
  <si>
    <t>Шартнома рақами ва санаси</t>
  </si>
  <si>
    <t>Депозит жойлаштирилган банк номи</t>
  </si>
  <si>
    <t>Муддати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</si>
  <si>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</si>
  <si>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</si>
  <si>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</si>
  <si>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</si>
  <si>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</si>
  <si>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</si>
  <si>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</si>
  <si>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</si>
  <si>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Тадбир номи</t>
  </si>
  <si>
    <t>Пудратчи тўғрисида маълумотлар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</si>
  <si>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</si>
  <si>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</si>
  <si>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</si>
  <si>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</si>
  <si>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</si>
  <si>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</si>
  <si>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</si>
  <si>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</si>
  <si>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</si>
  <si>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Ажратилган маблағ миқдори
(минг сўм)</t>
  </si>
  <si>
    <t>Молиялаштирилган маблағ
(минг сўм)</t>
  </si>
  <si>
    <t>Харид қилинган товарлар (хизматлар) жами миқдори (ҳажми) қиймати 
(минг сўм)</t>
  </si>
  <si>
    <t>Харид қилинган товарлар (хизматлар) жами миқдори (ҳажми) қиймати (минг сўм)</t>
  </si>
  <si>
    <t>Шартноманинг умумий қиймати 
(минг сўм)</t>
  </si>
  <si>
    <t>Ажратилган маблағ 
(минг сўм)</t>
  </si>
  <si>
    <t>Жойлаштирилган маблағ
 (минг сўм)</t>
  </si>
  <si>
    <t>Т/Р</t>
  </si>
  <si>
    <t>Шаклланган қўшимча маблағ миқдори</t>
  </si>
  <si>
    <t>х</t>
  </si>
  <si>
    <t>Ажратилган кредит маблағларининг қайтарилиши</t>
  </si>
  <si>
    <t>Асосий қарз</t>
  </si>
  <si>
    <t>Фоиз тўловлари</t>
  </si>
  <si>
    <t>Жарима ва пенялар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</si>
  <si>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</si>
  <si>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</si>
  <si>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</si>
  <si>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</si>
  <si>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</si>
  <si>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</si>
  <si>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5-ИЛОВА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</si>
  <si>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</si>
  <si>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Бюджет жараёнининг очиқлигини таъминлаш 
мақсадида расмий веб-сайтларда маълумотларни 
жойлаштириш тартиби тўғрисидаги низомга
14-ИЛОВА</t>
  </si>
  <si>
    <t>Бюджет жараёнининг очиқлигини таъминлаш 
мақсадида расмий веб-сайтларда маълумотларни 
жойлаштириш тартиби тўғрисидаги низомга
15-ИЛОВА</t>
  </si>
  <si>
    <t>ягона ижтимоий солиқ</t>
  </si>
  <si>
    <t>Маълумот мавжуд эмас</t>
  </si>
  <si>
    <t>Маълумотлар мавжуд эмас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</si>
  <si>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</si>
  <si>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</si>
  <si>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</si>
  <si>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</si>
  <si>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</si>
  <si>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</si>
  <si>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</si>
  <si>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</si>
  <si>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</si>
  <si>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</si>
  <si>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</si>
  <si>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</si>
  <si>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</si>
  <si>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</si>
  <si>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</si>
  <si>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</si>
  <si>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</si>
  <si>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</si>
  <si>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</si>
  <si>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</si>
  <si>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</si>
  <si>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Бюджетдан ташқари маблағлар</t>
  </si>
  <si>
    <r>
      <t xml:space="preserve"> 2021 йил 1-ярим йилликда    
Ўрмон хўжалиги давлат қўмитаси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</si>
  <si>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t>Бюджетдан ташқари жамғарма маблағлари</t>
  </si>
  <si>
    <t>*Изоҳ: Давлат бюджети тўғрисидаги қонунда белгиланган биринчи даражали бюджет маблағлари тақсимловчилар бўйича тўлдирилади.</t>
  </si>
  <si>
    <t>Йил давомида
қўшимча ажратилган маблағлар асосида
(минг сўм)</t>
  </si>
  <si>
    <t>Йил бошида учун тасдиқланган дастур асосида (минг сўм)</t>
  </si>
  <si>
    <t>Ажратилган маблағнинг ўзлаштирилиши (%)</t>
  </si>
  <si>
    <t>Бажарилган ишлар ва харажатларнинг миқдори
 (минг сўм)</t>
  </si>
  <si>
    <t>Молиялаштирил-ган маблағ
(минг сўм)</t>
  </si>
  <si>
    <t>Режалаштирилган маблағ</t>
  </si>
  <si>
    <t>Объект сони</t>
  </si>
  <si>
    <t>Биринчи даражали бюджет маблағлари тақсимловчи номи*</t>
  </si>
  <si>
    <t xml:space="preserve"> 20____ йилда
Ўзбекистон Республикасининг Давлат бюджетидан молиялаштириладиган ижтимоий ва ишлаб чиқариш инфратузилмасини ривожлантириш
дастурларининг ижро этилиши тўғрисидаги 
МАЪЛУМОТ</t>
  </si>
  <si>
    <t>Бюджет жараёнининг очиқлигини таъминлаш 
мақсадида расмий веб-сайтларда маълумотларни 
жойлаштириш тартиби тўғрисидаги низомга
7-ИЛОВА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</si>
  <si>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</si>
  <si>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 xml:space="preserve"> 20____ йилда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</si>
  <si>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t>Объект номи ва манзили</t>
  </si>
  <si>
    <t>Амалга ошириш муддати</t>
  </si>
  <si>
    <t>Ўлчов бирлиги</t>
  </si>
  <si>
    <t>Лойиҳа қуввати</t>
  </si>
  <si>
    <t>Молиялаш-тирилган маблағ
(минг сўм)</t>
  </si>
  <si>
    <t>Ажратилган маблағнинг ўзлаш-тирилиши (%)</t>
  </si>
  <si>
    <t>Дастурга киритиш учун асос</t>
  </si>
  <si>
    <t>Йил бошида учун тасдиқланган дастур асосида
(минг сўм)</t>
  </si>
  <si>
    <t>I</t>
  </si>
  <si>
    <t>Янги қурилиш</t>
  </si>
  <si>
    <t>II</t>
  </si>
  <si>
    <t>Реконструкция</t>
  </si>
  <si>
    <t>III</t>
  </si>
  <si>
    <t>Жиҳозлаш</t>
  </si>
  <si>
    <t>IV</t>
  </si>
  <si>
    <t>Кейинги йиллар лойиҳа қидирув ишлари учун</t>
  </si>
  <si>
    <t>V</t>
  </si>
  <si>
    <t>Кредитор қарздорликни қоплаш</t>
  </si>
  <si>
    <t>VI</t>
  </si>
  <si>
    <t>Мукаммал таъмирлаш</t>
  </si>
  <si>
    <t>Бюджет жараёнининг очиқлигини таъминлаш 
мақсадида расмий веб-сайтларда маълумотларни 
жойлаштириш тартиби тўғрисидаги низомга
9-ИЛОВА</t>
  </si>
  <si>
    <r>
      <t xml:space="preserve">Тақдим этилган солиқ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</si>
  <si>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>Солиқ тури</t>
  </si>
  <si>
    <t>Имтиёз номи</t>
  </si>
  <si>
    <t>Хуқуқий хужжат тури</t>
  </si>
  <si>
    <t>Хужжат рақами ва санаси</t>
  </si>
  <si>
    <t>Имтиёзнинг амал қилиш муддати</t>
  </si>
  <si>
    <t>Бюджет жараёнининг очиқлигини таъминлаш 
мақсадида расмий веб-сайтларда маълумотларни 
жойлаштириш тартиби тўғрисидаги низомга
10-ИЛОВА</t>
  </si>
  <si>
    <r>
      <t xml:space="preserve">Тақдим этилган божхона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</si>
  <si>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>Хужжат тури</t>
  </si>
  <si>
    <t>Хужжат рақами</t>
  </si>
  <si>
    <t>Хужжат тасдиқланган сана</t>
  </si>
  <si>
    <t>Хужжат номи</t>
  </si>
  <si>
    <t>Ҳужжатнинг тузилмавий бирлиги</t>
  </si>
  <si>
    <t>Кучга кириш санаси</t>
  </si>
  <si>
    <t>Хужжатнинг амал қилиш муддати</t>
  </si>
  <si>
    <t>Имтиёз тури</t>
  </si>
  <si>
    <t>Имтиёз берилган соҳа номи</t>
  </si>
  <si>
    <t>Божхона тўлови</t>
  </si>
  <si>
    <t>Акциз солиғи</t>
  </si>
  <si>
    <t>ҚҚС</t>
  </si>
  <si>
    <t>Бюджет жараёнининг очиқлигини таъминлаш 
мақсадида расмий веб-сайтларда маълумотларни 
жойлаштириш тартиби тўғрисидаги низомга
11-ИЛОВА</t>
  </si>
  <si>
    <t xml:space="preserve"> 20____ йилда
Тадбиркорлик субъектларига тақдим этилган солиқ имтиёзлари тўғрисида
МАЪЛУМОТ</t>
  </si>
  <si>
    <t>Жами имтиёз суммаси
(минг сўм)</t>
  </si>
  <si>
    <t>Бюджет жараёнининг очиқлигини таъминлаш 
мақсадида расмий веб-сайтларда маълумотларни 
жойлаштириш тартиби тўғрисидаги низомга
12-ИЛОВА</t>
  </si>
  <si>
    <t xml:space="preserve"> 20____ йилда
Тадбиркорлик субъектларига тақдим этилган божхона имтиёзлари тўғрисида
МАЪЛУМОТ</t>
  </si>
  <si>
    <r>
      <rPr>
        <sz val="12"/>
        <rFont val="Times New Roman"/>
        <family val="1"/>
        <charset val="204"/>
      </rPr>
      <t>Бюджет жараёнининг очиқлигини таъминлаш 
мақсадида расмий веб-сайтларда маълумотларни жойлаштириш тартиби тўғрисидаги низомга
13-ИЛОВА</t>
    </r>
    <r>
      <rPr>
        <b/>
        <sz val="12"/>
        <rFont val="Times New Roman"/>
        <family val="1"/>
        <charset val="204"/>
      </rPr>
      <t xml:space="preserve">
</t>
    </r>
  </si>
  <si>
    <t xml:space="preserve"> 20____ йилда
Ўзбекистон Республикасининг Давлат молиявий назорат органлари томонидан ўтказилган назорат тадбирлари юзасидагн
МАЪЛУМОТ</t>
  </si>
  <si>
    <t>Р  Е  Ж  А С  И *</t>
  </si>
  <si>
    <t>Назорат тадбирлари мазмуни</t>
  </si>
  <si>
    <t xml:space="preserve"> Ўтказиш санаси</t>
  </si>
  <si>
    <t>Объектлар номи</t>
  </si>
  <si>
    <t>*Ҳар чорак якунлари бўйича ўтказилган назорат тадбирлари натижалари юзасидан вазирликлар ва ҳудудлар кесимида маълумот тақдим этилади.</t>
  </si>
  <si>
    <t>Ўзбекистон Республикасининг Давлат бюджети, Бюджетдан ташқари жамғарма маблағлари</t>
  </si>
  <si>
    <t>дона</t>
  </si>
  <si>
    <t>хизмат</t>
  </si>
  <si>
    <t xml:space="preserve"> Бюджет ташкилотининг номланиши</t>
  </si>
  <si>
    <t>Тест синовларини ўтказишга мўлжалланган катта сиғимли бино қурилиши</t>
  </si>
  <si>
    <t>бюджетдан ташқари фаолиятни ривожлантириш жамғармаси</t>
  </si>
  <si>
    <t>Қорақалпоғистон Рес. хокимлиги инжиниринг компанияси</t>
  </si>
  <si>
    <t>Тўғридан тўғри</t>
  </si>
  <si>
    <t>1.</t>
  </si>
  <si>
    <t>минг сўмда</t>
  </si>
  <si>
    <t>Хоразм вилояти инжиниринг компанияси</t>
  </si>
  <si>
    <t>1-чорак</t>
  </si>
  <si>
    <t>Ягона етказиб берувчи</t>
  </si>
  <si>
    <t>23</t>
  </si>
  <si>
    <t>24</t>
  </si>
  <si>
    <t>25</t>
  </si>
  <si>
    <t>26</t>
  </si>
  <si>
    <t>кг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</si>
  <si>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</si>
  <si>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</si>
  <si>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</si>
  <si>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</si>
  <si>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</si>
  <si>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</si>
  <si>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</si>
  <si>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</si>
  <si>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</si>
  <si>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</si>
  <si>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</si>
  <si>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</si>
  <si>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</si>
  <si>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</si>
  <si>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</si>
  <si>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</si>
  <si>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</si>
  <si>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</si>
  <si>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</si>
  <si>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</si>
  <si>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</si>
  <si>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</si>
  <si>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Бюджет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</si>
  <si>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</si>
  <si>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</si>
  <si>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</si>
  <si>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</si>
  <si>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</si>
  <si>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</si>
  <si>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</si>
  <si>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</si>
  <si>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</si>
  <si>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</si>
  <si>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</si>
  <si>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</si>
  <si>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</si>
  <si>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</si>
  <si>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Телекоммуникация хизматлари</t>
  </si>
  <si>
    <t>ГФС ГКСИ и ТТРУз</t>
  </si>
  <si>
    <t>Иссиқлик қуввати</t>
  </si>
  <si>
    <t>ой</t>
  </si>
  <si>
    <t>Қўриқлаш хизмати</t>
  </si>
  <si>
    <t>Табиий газ</t>
  </si>
  <si>
    <t>Худудгазтаъминот АЖ</t>
  </si>
  <si>
    <t>Телекоммуникация хизматлари-интернет Андижон вилоятига</t>
  </si>
  <si>
    <t>Телекоммуникация хизматлари-интернет</t>
  </si>
  <si>
    <t>Малака ошириш</t>
  </si>
  <si>
    <t>киши</t>
  </si>
  <si>
    <t>Телекоммуникация хизматлари-телефон</t>
  </si>
  <si>
    <t>Совуқ сув</t>
  </si>
  <si>
    <t>куб метр</t>
  </si>
  <si>
    <t>Бензин</t>
  </si>
  <si>
    <t>OOO UNG Petro</t>
  </si>
  <si>
    <t>Фельъегерлик хизмати</t>
  </si>
  <si>
    <t>Ўзбекистон Республикаси Олий таълим, фан ва инновациялар вазирлиги ҳузуридаги билим ва малакаларни баҳолаш агентлиги</t>
  </si>
  <si>
    <t>Сирдарё вилояти инжиниринг компанияси</t>
  </si>
  <si>
    <t>231100421371005/ 713/23</t>
  </si>
  <si>
    <t>231100101197663/1973</t>
  </si>
  <si>
    <t>"Veolia Energy Tashkent" МЧЖ-20214000005144859002-00842</t>
  </si>
  <si>
    <t>"Veolia Energy Tashkent" МЧЖ-</t>
  </si>
  <si>
    <t>231100101272955/17348-М</t>
  </si>
  <si>
    <t>231100101263140/26834</t>
  </si>
  <si>
    <t>ГУП Сувсоз</t>
  </si>
  <si>
    <t>231100101268138/22504</t>
  </si>
  <si>
    <t>Электр энергия</t>
  </si>
  <si>
    <t>"HUDUDIY ELEKTR TARMOQLARI"Asiyadorlik jamiyati-</t>
  </si>
  <si>
    <t>231100101262827/2377</t>
  </si>
  <si>
    <t>231100241241518/16</t>
  </si>
  <si>
    <t>Интернет</t>
  </si>
  <si>
    <t>231100241241882/6999/NET-371</t>
  </si>
  <si>
    <t>"O`ZBEKTELEKOM" АЖ-20210000704074838066-00401</t>
  </si>
  <si>
    <t>"O`ZBEKTELEKOM" АЖ</t>
  </si>
  <si>
    <t xml:space="preserve">Чиқинди </t>
  </si>
  <si>
    <t>231100611218222/40233</t>
  </si>
  <si>
    <t>TOSHKENT SHAHAR HOKIMLIGI HUZURIDAGI MAXSUSTRANS ISHLAB CHIQARISH BOSHQARMASI DA-20210000400118948017-00425</t>
  </si>
  <si>
    <t>"O`ZBEKTELEKOM" АЖ-20210000404074838035-00401</t>
  </si>
  <si>
    <t>УзР Марказий Давлат архиви-23402000300100001010-00014</t>
  </si>
  <si>
    <t>"Киберхавфсизлик маркази" ДУК-20210000400953339007-00401</t>
  </si>
  <si>
    <t>"O`ZBEKTELEKOM" АЖ-20210000204074838428-00401</t>
  </si>
  <si>
    <t>"O`ZBEKTELEKOM" АЖ-20210000404074838382-00401</t>
  </si>
  <si>
    <t>"O`ZBEKTELEKOM" АЖ-20210000104074838308-00401</t>
  </si>
  <si>
    <t>"O`ZBEKTELEKOM" АЖ-20210000104074838118-00363</t>
  </si>
  <si>
    <t>"O`ZBEKTELEKOM" АЖ-20210000004074838363-00401</t>
  </si>
  <si>
    <t>"O`ZBEKTELEKOM" АЖ-20210000704074838379-00401</t>
  </si>
  <si>
    <t>"O`ZBEKTELEKOM" АЖ-20210000304074838418-00401</t>
  </si>
  <si>
    <t>"UNICON-SOFT" МЧЖ-20208000800809354003-01018</t>
  </si>
  <si>
    <t>ЧП "Gsey group"-20208000300759511001-00974</t>
  </si>
  <si>
    <t>YATT ARIPOVA MASTURA JALILOVNA-20218000205621852001-00419</t>
  </si>
  <si>
    <t>DREAM RAY ENERGY-20208000805586516001-01102</t>
  </si>
  <si>
    <t>"DAVLAT AXBOROT TIZIMLARINI YARATISH VA QO`LLAB QUVVATLASH-20208000904198204001-00445</t>
  </si>
  <si>
    <t>OOO TOP CONTACT-20208000804954806001-00996</t>
  </si>
  <si>
    <t>Электронный кооперационный портал Республики Узбекистан-23402000300100001010-00014</t>
  </si>
  <si>
    <t>STAMP PRINT SHI MAS`ULIYATI CHEKLANGAN JAMIYAT-20208000005564496001-00981</t>
  </si>
  <si>
    <t>OOO ''CONTACT ELIT''-20208000305322992001-01122</t>
  </si>
  <si>
    <t>Лабодин О.С.-20218000805411211002-01122</t>
  </si>
  <si>
    <t>"GROSS INSURANCE" МЧЖ-20208000904944157037-01115</t>
  </si>
  <si>
    <t>ООО"PLOMBA COM UZ"-20208000705148759001-00397</t>
  </si>
  <si>
    <t>O'ZBEKTELEKOM-20210000404074838035-00401</t>
  </si>
  <si>
    <t>ООО Coscom-20208000000457913001-00440</t>
  </si>
  <si>
    <t>Давлат тилида иш юритиш асосларини укитиш ва малака ошириш маркази-20210000705257238001-00996</t>
  </si>
  <si>
    <t>"HUDUDGAZTA`MINOT" AJ-22634000205113960500-00440</t>
  </si>
  <si>
    <t>"Абдугани Шохрухбек буюк истикбол курувчи" МЧЖ-20208000300595735001-00088</t>
  </si>
  <si>
    <t>"O`ZBEKTELEKOM" АЖ-20210000204074838426-00401</t>
  </si>
  <si>
    <t>"Uzdigital TV" МЧЖ-20208000404813150001-00401</t>
  </si>
  <si>
    <t>UNIVERSAL MOBILE SYSTEMS МЧЖ-20214000300381984001-00401</t>
  </si>
  <si>
    <t>"DAVLAT AXBOROT TIZIMLARINI YARATISH VA QOLLAB QUVATLASH BOYICHA YAGONA INTEGR-"-20208000904198204001-00445</t>
  </si>
  <si>
    <t>ЧП "AMALGAMA"-20208000600116638001-01028</t>
  </si>
  <si>
    <t>Республика махсус алока богламаси ДУК-20210000200155276007-00401</t>
  </si>
  <si>
    <t>ДАВЛАТ ХАВФСИЗЛИК ХИЗМАТИ АКАДЕМИЯСИ-21506000800447952001-00014</t>
  </si>
  <si>
    <t>Unversalxarid-20208000105594105001-01075</t>
  </si>
  <si>
    <t>Бухоро ХЭТК АЖ-22636000300487303330-00440</t>
  </si>
  <si>
    <t>"O`ZBEKISTON POCHTASI" АЖ-20210000900155266001-00401</t>
  </si>
  <si>
    <t>Бухоро вилоят "Сувокава" ДУК-22638000300309412330-00088</t>
  </si>
  <si>
    <t>OOO "GLOBAL TASH PROGRESS"-20208000800616419001-01095</t>
  </si>
  <si>
    <t>"O`ZBEKTELEKOM" АЖ-20210000504074838073-00401</t>
  </si>
  <si>
    <t>"O`ZBEKTELEKOM" АЖ-20210000804074838412-00401</t>
  </si>
  <si>
    <t>"O`ZBEKTELEKOM" АЖ-20210000504074838088-00401</t>
  </si>
  <si>
    <t>"O`ZBEKTELEKOM" АЖ-20210000804074838397-00401</t>
  </si>
  <si>
    <t>"O`ZBEKTELEKOM" АЖ-20210000704074838356-00401</t>
  </si>
  <si>
    <t>"O`ZBEKTELEKOM" АЖ-20210000504074838334-00401</t>
  </si>
  <si>
    <t>"O`ZBEKTELEKOM" АЖ-20210000204074838423-00401</t>
  </si>
  <si>
    <t>AK-SARAY BIZNES TRADE MCHJ-20208000305572748001-00440</t>
  </si>
  <si>
    <t>ЯТТ ХАСАНОВ АЗИЗ МИРКОМИЛОВИЧ-20218000205560453001-00205</t>
  </si>
  <si>
    <t>OSIYO DON GROUP  MCHJ-20208000905288985001-01046</t>
  </si>
  <si>
    <t>200794653</t>
  </si>
  <si>
    <t>305907639</t>
  </si>
  <si>
    <t>203366731</t>
  </si>
  <si>
    <t>305109680</t>
  </si>
  <si>
    <t>304816143</t>
  </si>
  <si>
    <t>42911660600021</t>
  </si>
  <si>
    <t>310005485</t>
  </si>
  <si>
    <t>204118319</t>
  </si>
  <si>
    <t>302194668</t>
  </si>
  <si>
    <t>307442330</t>
  </si>
  <si>
    <t>309831541</t>
  </si>
  <si>
    <t>308049367</t>
  </si>
  <si>
    <t>32005780360024</t>
  </si>
  <si>
    <t>207135501</t>
  </si>
  <si>
    <t>306908754</t>
  </si>
  <si>
    <t>201788904</t>
  </si>
  <si>
    <t>307387233</t>
  </si>
  <si>
    <t>306605769</t>
  </si>
  <si>
    <t>303831260</t>
  </si>
  <si>
    <t>207027936</t>
  </si>
  <si>
    <t>303020732</t>
  </si>
  <si>
    <t>201143536</t>
  </si>
  <si>
    <t>201440547</t>
  </si>
  <si>
    <t>202234169</t>
  </si>
  <si>
    <t>310068313</t>
  </si>
  <si>
    <t>201188400</t>
  </si>
  <si>
    <t>200833833</t>
  </si>
  <si>
    <t>201513859</t>
  </si>
  <si>
    <t>303925451</t>
  </si>
  <si>
    <t>306866603</t>
  </si>
  <si>
    <t>309913810</t>
  </si>
  <si>
    <t>31509805820018</t>
  </si>
  <si>
    <t>307795288</t>
  </si>
  <si>
    <t>ЎзР Миллий гвардияси қўриқлаш хизмати</t>
  </si>
  <si>
    <t>гкал</t>
  </si>
  <si>
    <t>метр куб</t>
  </si>
  <si>
    <t>квт</t>
  </si>
  <si>
    <t>ЗРУ-684, 71-статья</t>
  </si>
  <si>
    <t>Ижро программадан фойдаланиш</t>
  </si>
  <si>
    <t>Услуги по обработке данных</t>
  </si>
  <si>
    <t>Силикон и гофра для душевых поддон</t>
  </si>
  <si>
    <t>Хўжалик моллари</t>
  </si>
  <si>
    <t>Услуги по технической поддержки информационных технологий</t>
  </si>
  <si>
    <t>Телекоммуникация хизматлари-колл центр</t>
  </si>
  <si>
    <t>энг яхши таклиф</t>
  </si>
  <si>
    <t xml:space="preserve">Муҳр ва штамплар тайёрлатиш </t>
  </si>
  <si>
    <t xml:space="preserve">Телекоммуникация хизматлари-телефон Сирдарё вилоятига </t>
  </si>
  <si>
    <t>Телекоммуникация хизматлари колл центр</t>
  </si>
  <si>
    <t>Ҳужжатларга ишлов бериш,хужжатларни тартибга келтириш</t>
  </si>
  <si>
    <t>Услуги веб хостинга</t>
  </si>
  <si>
    <t>Автомашиналар ремонти</t>
  </si>
  <si>
    <t>Автомашиналар суғуртаси</t>
  </si>
  <si>
    <t>Ёпишқоқ этикетка</t>
  </si>
  <si>
    <t>компл</t>
  </si>
  <si>
    <t>Телефон</t>
  </si>
  <si>
    <t>СМС хизматлар</t>
  </si>
  <si>
    <t>Қуёш панели</t>
  </si>
  <si>
    <t>аукцион</t>
  </si>
  <si>
    <t xml:space="preserve">Телекоммуникация хизматлари-телефон Жиззах вилоятига </t>
  </si>
  <si>
    <t xml:space="preserve">Телекоммуникация хизматлари-интернет Жиззах вилоятига </t>
  </si>
  <si>
    <t>Рақамли телевидения</t>
  </si>
  <si>
    <t>Печать ва оснастка тайёрлатиш</t>
  </si>
  <si>
    <t>Махсус алоқа хизмати</t>
  </si>
  <si>
    <t>Жёсткий диск</t>
  </si>
  <si>
    <t>Махсус почта хизмати</t>
  </si>
  <si>
    <t>Предоставление консультативных услуг</t>
  </si>
  <si>
    <t>Газ счетчик техобслуживание</t>
  </si>
  <si>
    <t xml:space="preserve">Телекоммуникация хизматлари-телефон Самарқанд вилоятига </t>
  </si>
  <si>
    <t xml:space="preserve">Телекоммуникация хизматлари-телефон Фарғона вилоятига </t>
  </si>
  <si>
    <t>Телекоммуникация хизматлари-телефон Қашқадарё вилоятига</t>
  </si>
  <si>
    <t>Техническая поддержка информационных технологий</t>
  </si>
  <si>
    <t>сўм</t>
  </si>
  <si>
    <t>Андижон вилояти инжиниринг компанияси</t>
  </si>
  <si>
    <t>2023 йил декабр</t>
  </si>
  <si>
    <t>Сирдарё вил хокимлиги инжиниринг компанияси</t>
  </si>
  <si>
    <t>Андижон вил хокимлиги инжиниринг компанияси</t>
  </si>
  <si>
    <t>Сурхондарё вилояти инжиниринг компанияси</t>
  </si>
  <si>
    <t>Сурхондарё вил хокимлиги инжиниринг компанияси</t>
  </si>
  <si>
    <t>11</t>
  </si>
  <si>
    <t>электрон дўкон</t>
  </si>
  <si>
    <t>Биржада иштирок этиш учун комиссионный йиғим</t>
  </si>
  <si>
    <t>юридик мажбурият кредитор қарздорлик</t>
  </si>
  <si>
    <t>27</t>
  </si>
  <si>
    <t>28</t>
  </si>
  <si>
    <t>65</t>
  </si>
  <si>
    <t>66</t>
  </si>
  <si>
    <t>67</t>
  </si>
  <si>
    <t>68</t>
  </si>
  <si>
    <t>69</t>
  </si>
  <si>
    <t>70</t>
  </si>
  <si>
    <t>Тухум (махсус режим ишчиларига)</t>
  </si>
  <si>
    <t>71</t>
  </si>
  <si>
    <t>Картошка  (махсус режим ишчиларига)</t>
  </si>
  <si>
    <t>72</t>
  </si>
  <si>
    <t>Сабзи  (махсус режим ишчиларига)</t>
  </si>
  <si>
    <t>73</t>
  </si>
  <si>
    <t>Қизил лавлаги  (махсус режим ишчиларига)</t>
  </si>
  <si>
    <t>74</t>
  </si>
  <si>
    <t>Карам (махсус режим ишчиларига)</t>
  </si>
  <si>
    <t>75</t>
  </si>
  <si>
    <t>76</t>
  </si>
  <si>
    <t>77</t>
  </si>
  <si>
    <t>78</t>
  </si>
  <si>
    <t>79</t>
  </si>
  <si>
    <t>2-чорак</t>
  </si>
  <si>
    <t>Сервисный обслуживания Цифровой коммуникационный блок БПЭК-03/05ЦК</t>
  </si>
  <si>
    <t>231110081620640</t>
  </si>
  <si>
    <t>"AFSONA INVEST" mas`uliyati cheklangan jamiyati</t>
  </si>
  <si>
    <t>302606097</t>
  </si>
  <si>
    <t>80</t>
  </si>
  <si>
    <t>Салфетки бумажные 100 шт Elma 23*23см</t>
  </si>
  <si>
    <t>231110081557288</t>
  </si>
  <si>
    <t>ООО EXPRESS BROKER</t>
  </si>
  <si>
    <t>306117781</t>
  </si>
  <si>
    <t>200</t>
  </si>
  <si>
    <t>3200</t>
  </si>
  <si>
    <t>81</t>
  </si>
  <si>
    <t>Услугa по монтажу и установке системы вентиляции и кондиционирования</t>
  </si>
  <si>
    <t>231110081673265</t>
  </si>
  <si>
    <t>CONTRAST DESIGN GROUP</t>
  </si>
  <si>
    <t>304595088</t>
  </si>
  <si>
    <t>8000000</t>
  </si>
  <si>
    <t>82</t>
  </si>
  <si>
    <t>Qog'oz salfetkalar</t>
  </si>
  <si>
    <t>231110081557296</t>
  </si>
  <si>
    <t>ЧП Falcon line</t>
  </si>
  <si>
    <t>306894560</t>
  </si>
  <si>
    <t>10500</t>
  </si>
  <si>
    <t>83</t>
  </si>
  <si>
    <t>Ичимлик суви 0,5л</t>
  </si>
  <si>
    <t>231110081559805</t>
  </si>
  <si>
    <t>10000</t>
  </si>
  <si>
    <t>1904</t>
  </si>
  <si>
    <t>84</t>
  </si>
  <si>
    <t>Ичимлик суви NESTLE 0,5 л</t>
  </si>
  <si>
    <t>231110081616660</t>
  </si>
  <si>
    <t>20000</t>
  </si>
  <si>
    <t>1999</t>
  </si>
  <si>
    <t>85</t>
  </si>
  <si>
    <t>Бланк строгого отчетности</t>
  </si>
  <si>
    <t xml:space="preserve">Бюджет </t>
  </si>
  <si>
    <t>231110081625279</t>
  </si>
  <si>
    <t>ЧП PECHATNIK VOSTOKA</t>
  </si>
  <si>
    <t>308044785</t>
  </si>
  <si>
    <t>55000</t>
  </si>
  <si>
    <t>149</t>
  </si>
  <si>
    <t>86</t>
  </si>
  <si>
    <t xml:space="preserve">Туба с тонером Canon C-EXV 35 BK </t>
  </si>
  <si>
    <t>231110081595740</t>
  </si>
  <si>
    <t>OOO "Info Semantik"</t>
  </si>
  <si>
    <t>202934279</t>
  </si>
  <si>
    <t>1200000</t>
  </si>
  <si>
    <t>87</t>
  </si>
  <si>
    <t>Комплект ЗИП</t>
  </si>
  <si>
    <t>231110081673377</t>
  </si>
  <si>
    <t>XK "SyteCo"</t>
  </si>
  <si>
    <t>203202380</t>
  </si>
  <si>
    <t>10600000</t>
  </si>
  <si>
    <t>88</t>
  </si>
  <si>
    <t>MCHJ "Tashkei International" QK</t>
  </si>
  <si>
    <t>89</t>
  </si>
  <si>
    <t>90</t>
  </si>
  <si>
    <t xml:space="preserve"> (Оригинал) (ЗИП) для Kyocera ECOSYS P3155dn на 500000стр.</t>
  </si>
  <si>
    <t>231110081563179</t>
  </si>
  <si>
    <t>201354156</t>
  </si>
  <si>
    <t>4280000</t>
  </si>
  <si>
    <t>91</t>
  </si>
  <si>
    <t>Ремонтный комплект MK -3380 (Оригинал) (ЗИП) для Kyocera ECOSYS PА6000Х</t>
  </si>
  <si>
    <t>231110081604347</t>
  </si>
  <si>
    <t>201354157</t>
  </si>
  <si>
    <t>4580000</t>
  </si>
  <si>
    <t>92</t>
  </si>
  <si>
    <t>Картридж для принтера</t>
  </si>
  <si>
    <t>231110081660862</t>
  </si>
  <si>
    <t>201354158</t>
  </si>
  <si>
    <t>2550000</t>
  </si>
  <si>
    <t>93</t>
  </si>
  <si>
    <t>Площадка PAD CASSETTE для Kyocera ECOSYS P3155dn</t>
  </si>
  <si>
    <t>231110081524721</t>
  </si>
  <si>
    <t>201354159</t>
  </si>
  <si>
    <t>21000</t>
  </si>
  <si>
    <t>94</t>
  </si>
  <si>
    <t>Тонер картридж ТК-3430 на 25000 стр для принтера РА 5500х</t>
  </si>
  <si>
    <t>231110081660872</t>
  </si>
  <si>
    <t>201354160</t>
  </si>
  <si>
    <t>2400000</t>
  </si>
  <si>
    <t>95</t>
  </si>
  <si>
    <t>Нить шпагат</t>
  </si>
  <si>
    <t>231110081685707</t>
  </si>
  <si>
    <t>ООО SULTONBEK-IBROHIM-BARAKA</t>
  </si>
  <si>
    <t>306365902</t>
  </si>
  <si>
    <t>31800</t>
  </si>
  <si>
    <t>96</t>
  </si>
  <si>
    <t>Вода минеральная столовая</t>
  </si>
  <si>
    <t>231110081406209</t>
  </si>
  <si>
    <t>СП MELIOR VITA</t>
  </si>
  <si>
    <t>306452533</t>
  </si>
  <si>
    <t>5000</t>
  </si>
  <si>
    <t>1450</t>
  </si>
  <si>
    <t>97</t>
  </si>
  <si>
    <t>Электронная справочная система БСС "ACTION</t>
  </si>
  <si>
    <t>231110081682245</t>
  </si>
  <si>
    <t>ООО ACTION-MCFR MEDIAGURUHI</t>
  </si>
  <si>
    <t>306170670</t>
  </si>
  <si>
    <t>3697200</t>
  </si>
  <si>
    <t>98</t>
  </si>
  <si>
    <t>Антивирусная программа ESET PROTECT Essential On-prem (E). For 1 year. For protection 130 objects.</t>
  </si>
  <si>
    <t>231110081519059</t>
  </si>
  <si>
    <t>OOO STARLAB</t>
  </si>
  <si>
    <t>304426154</t>
  </si>
  <si>
    <t>32368773</t>
  </si>
  <si>
    <t>99</t>
  </si>
  <si>
    <t>231110081583306</t>
  </si>
  <si>
    <t>ООО DAVR BOBUR NUR</t>
  </si>
  <si>
    <t>308400864</t>
  </si>
  <si>
    <t>144444</t>
  </si>
  <si>
    <t>100</t>
  </si>
  <si>
    <t>Бумага туалетная</t>
  </si>
  <si>
    <t>231110081565446</t>
  </si>
  <si>
    <t>ООО BAKHMAL COMFORT</t>
  </si>
  <si>
    <t>307921731</t>
  </si>
  <si>
    <t>пачка</t>
  </si>
  <si>
    <t>500</t>
  </si>
  <si>
    <t>10776</t>
  </si>
  <si>
    <t>101</t>
  </si>
  <si>
    <t>Краска для цветного принтера</t>
  </si>
  <si>
    <t>231110081519012</t>
  </si>
  <si>
    <t>NASIROV ABDUSATTAR XXX</t>
  </si>
  <si>
    <t>638967737</t>
  </si>
  <si>
    <t>354102</t>
  </si>
  <si>
    <t>102</t>
  </si>
  <si>
    <t>Услуга по техническому обслуживанию автоматической пожарной сигнализации</t>
  </si>
  <si>
    <t>231110081482535</t>
  </si>
  <si>
    <t>ООО BEK ANTIFIRE</t>
  </si>
  <si>
    <t>308442425</t>
  </si>
  <si>
    <t>8900000</t>
  </si>
  <si>
    <t>103</t>
  </si>
  <si>
    <t>Услуга по химической обработке</t>
  </si>
  <si>
    <t>231110081501643</t>
  </si>
  <si>
    <t>308442426</t>
  </si>
  <si>
    <t>4900000</t>
  </si>
  <si>
    <t>104</t>
  </si>
  <si>
    <t>Дезинфекция (Услуга по общей уборке зданий)</t>
  </si>
  <si>
    <t>231110081583345</t>
  </si>
  <si>
    <t>PAXTAOBOD TUMAN DEZINFEKSIYA STANSIYASI</t>
  </si>
  <si>
    <t>200295277</t>
  </si>
  <si>
    <t>6500000</t>
  </si>
  <si>
    <t>105</t>
  </si>
  <si>
    <t>Бухоро вилояти тест қатнашувчиларига ичимлик суви 0,5 л</t>
  </si>
  <si>
    <t>231110081406177</t>
  </si>
  <si>
    <t>ООО UM BIZNES TRADE HOUSE</t>
  </si>
  <si>
    <t>308657133</t>
  </si>
  <si>
    <t>106</t>
  </si>
  <si>
    <t>Жиззах вилоятига  тест қатнашувчиларига ичимлик суви 0,5 л</t>
  </si>
  <si>
    <t>231110081406182</t>
  </si>
  <si>
    <t>107</t>
  </si>
  <si>
    <t>Қашқадарё вилоятига  тест қатнашувчиларига ичимлик суви 0,5л</t>
  </si>
  <si>
    <t>231110081406187</t>
  </si>
  <si>
    <t>108</t>
  </si>
  <si>
    <t>Наманган вилоятига  тест қатнашувчиларига ичимлик суви 0,5л</t>
  </si>
  <si>
    <t>231110081406193</t>
  </si>
  <si>
    <t>109</t>
  </si>
  <si>
    <t>Андижон вилоятига  тест қатнашувчиларига ичимлик суви 0,5л</t>
  </si>
  <si>
    <t>231110081406170</t>
  </si>
  <si>
    <t>110</t>
  </si>
  <si>
    <t>Тошкент шаҳрига  тест қатнашувчиларига ичимлик суви 0,5 л</t>
  </si>
  <si>
    <t>231110081413852</t>
  </si>
  <si>
    <t>39000</t>
  </si>
  <si>
    <t>1550</t>
  </si>
  <si>
    <t>111</t>
  </si>
  <si>
    <t xml:space="preserve"> Шпагат ип</t>
  </si>
  <si>
    <t>231110081531302</t>
  </si>
  <si>
    <t>LANGAR-KELAJAK-FAYZ MCHJ</t>
  </si>
  <si>
    <t>309149487</t>
  </si>
  <si>
    <t>35000</t>
  </si>
  <si>
    <t>112</t>
  </si>
  <si>
    <t>Работа по проведению испытаний</t>
  </si>
  <si>
    <t>231110081454635</t>
  </si>
  <si>
    <t>FIRE PROTECTION 101 MCHJ</t>
  </si>
  <si>
    <t>309306631</t>
  </si>
  <si>
    <t>4800000</t>
  </si>
  <si>
    <t>113</t>
  </si>
  <si>
    <t xml:space="preserve">Ризографнинг (эҳтиёт қисмлари) </t>
  </si>
  <si>
    <t>231110081546997</t>
  </si>
  <si>
    <t>INFOTEHPORTAL MCHJ</t>
  </si>
  <si>
    <t>309314693</t>
  </si>
  <si>
    <t>22280000,01</t>
  </si>
  <si>
    <t>114</t>
  </si>
  <si>
    <t>Тесьма текстильная</t>
  </si>
  <si>
    <t>231110081688659</t>
  </si>
  <si>
    <t>EAST CARAVAN TEX OK</t>
  </si>
  <si>
    <t>304667622</t>
  </si>
  <si>
    <t>4000</t>
  </si>
  <si>
    <t>115</t>
  </si>
  <si>
    <t>Самоклеющаяся матовая мелованная бумага для печати с индивидуальным ротационным магнитным высеканием.</t>
  </si>
  <si>
    <t>231110081448256</t>
  </si>
  <si>
    <t>ООО FER-ZARED GROUP</t>
  </si>
  <si>
    <t>308433364</t>
  </si>
  <si>
    <t>780</t>
  </si>
  <si>
    <t>116</t>
  </si>
  <si>
    <t>231110081596068</t>
  </si>
  <si>
    <t>308433365</t>
  </si>
  <si>
    <t>250000</t>
  </si>
  <si>
    <t>117</t>
  </si>
  <si>
    <t>Установка, переустановка и заправка кондиционера</t>
  </si>
  <si>
    <t>231110081620628</t>
  </si>
  <si>
    <t>BLACK-RICH 1997 MCHJ</t>
  </si>
  <si>
    <t>309799447</t>
  </si>
  <si>
    <t>381997</t>
  </si>
  <si>
    <t>118</t>
  </si>
  <si>
    <t>Сочиқ(ёпиқ режим ишчиларига)</t>
  </si>
  <si>
    <t>231110081567029</t>
  </si>
  <si>
    <t>REVERSE ACTION XK</t>
  </si>
  <si>
    <t>309698969</t>
  </si>
  <si>
    <t>144000</t>
  </si>
  <si>
    <t>119</t>
  </si>
  <si>
    <t>Комплектующие многофункционального устройства (МФУ)</t>
  </si>
  <si>
    <t>231110081604431</t>
  </si>
  <si>
    <t>DILSHODFAYZ111 MCHJ</t>
  </si>
  <si>
    <t>310065903</t>
  </si>
  <si>
    <t>1300000</t>
  </si>
  <si>
    <t>120</t>
  </si>
  <si>
    <t>Ичимлик суви</t>
  </si>
  <si>
    <t>231110081411404</t>
  </si>
  <si>
    <t>Smart Orient Sale MCHJ</t>
  </si>
  <si>
    <t>310221409</t>
  </si>
  <si>
    <t>1399</t>
  </si>
  <si>
    <t>121</t>
  </si>
  <si>
    <t>Лицензия к программе</t>
  </si>
  <si>
    <t>MChJ "Mars Solutions"</t>
  </si>
  <si>
    <t>301131778</t>
  </si>
  <si>
    <t>122</t>
  </si>
  <si>
    <t>Мебель Хоразм вилоятига</t>
  </si>
  <si>
    <t>GO'ZAL ISHONCH MEBEL ХУС КОРХ</t>
  </si>
  <si>
    <t>302886296</t>
  </si>
  <si>
    <t>123</t>
  </si>
  <si>
    <t>Абитуриентлар учун Менделеев жадвали</t>
  </si>
  <si>
    <t>124</t>
  </si>
  <si>
    <t>Абитуриентлар учун эслатма</t>
  </si>
  <si>
    <t>308044786</t>
  </si>
  <si>
    <t>125</t>
  </si>
  <si>
    <t>Жавоблар варақаси бланкаси чет тили</t>
  </si>
  <si>
    <t>ООО SMARTPACK PRINT</t>
  </si>
  <si>
    <t>306867159</t>
  </si>
  <si>
    <t>126</t>
  </si>
  <si>
    <t>Жавоблар варақаси бланкаси</t>
  </si>
  <si>
    <t>306867160</t>
  </si>
  <si>
    <t>127</t>
  </si>
  <si>
    <t>Видеоролик тест ўтказишга</t>
  </si>
  <si>
    <t>ООО FIRST ART MEDIA</t>
  </si>
  <si>
    <t>306619884</t>
  </si>
  <si>
    <t>128</t>
  </si>
  <si>
    <t>Услуга по изготовлению продукции с логотипом</t>
  </si>
  <si>
    <t>Minim DSGN</t>
  </si>
  <si>
    <t>304633997</t>
  </si>
  <si>
    <t>129</t>
  </si>
  <si>
    <t>130</t>
  </si>
  <si>
    <t>Наманган вилоятига мебель</t>
  </si>
  <si>
    <t>MUHAMMADALI SAVDO SANOAT SERVIS XK</t>
  </si>
  <si>
    <t>304162760</t>
  </si>
  <si>
    <t>131</t>
  </si>
  <si>
    <t>Техник паспорт олиш</t>
  </si>
  <si>
    <t>GRAND STROY PROEKT MCHJ</t>
  </si>
  <si>
    <t>207196309</t>
  </si>
  <si>
    <t>132</t>
  </si>
  <si>
    <t xml:space="preserve"> Хоразм вилоятига урна</t>
  </si>
  <si>
    <t>ЯТТ Ахмедов М</t>
  </si>
  <si>
    <t>133</t>
  </si>
  <si>
    <t>Пол ювиш учун набор  Хоразм вилоятига</t>
  </si>
  <si>
    <t>23111007193049</t>
  </si>
  <si>
    <t>ELEKTRON BUSINESS 1 MCHJ</t>
  </si>
  <si>
    <t>310528000</t>
  </si>
  <si>
    <t>134</t>
  </si>
  <si>
    <t>Держатель для туалетной бумаги Хоразм вилоятига</t>
  </si>
  <si>
    <t>23111007193047</t>
  </si>
  <si>
    <t>135</t>
  </si>
  <si>
    <t>Держатель для туалетной бумаги Наманган вилоятига</t>
  </si>
  <si>
    <t>23111007193020</t>
  </si>
  <si>
    <t>136</t>
  </si>
  <si>
    <t>Ширма, шкаф Хоразм вилоятига</t>
  </si>
  <si>
    <t>23111007192689</t>
  </si>
  <si>
    <t>PIRAMIDA QURILISH SAVDO МЧЖ</t>
  </si>
  <si>
    <t>302828414</t>
  </si>
  <si>
    <t>137</t>
  </si>
  <si>
    <t>Ширма, шкаф Наманган вилоятига</t>
  </si>
  <si>
    <t>23111007192764</t>
  </si>
  <si>
    <t>302828415</t>
  </si>
  <si>
    <t>2856000</t>
  </si>
  <si>
    <t>138</t>
  </si>
  <si>
    <t>Набор для мытья полов Наманган вилоятига</t>
  </si>
  <si>
    <t>23111007193013</t>
  </si>
  <si>
    <t>315000</t>
  </si>
  <si>
    <t>139</t>
  </si>
  <si>
    <t xml:space="preserve">Держатель для салфеток </t>
  </si>
  <si>
    <t>23111007193017</t>
  </si>
  <si>
    <t>310528001</t>
  </si>
  <si>
    <t>110400</t>
  </si>
  <si>
    <t>140</t>
  </si>
  <si>
    <t>Футболка</t>
  </si>
  <si>
    <t>23111007193678</t>
  </si>
  <si>
    <t>ЧП UNIFORMA - TEXTILE</t>
  </si>
  <si>
    <t>307172081</t>
  </si>
  <si>
    <t>28500</t>
  </si>
  <si>
    <t>141</t>
  </si>
  <si>
    <t xml:space="preserve"> Наманган вилоятига Урна</t>
  </si>
  <si>
    <t>142</t>
  </si>
  <si>
    <t xml:space="preserve">Сейф металлический </t>
  </si>
  <si>
    <t>23111007192758</t>
  </si>
  <si>
    <t>YaTT QODIRJONOV MUHAMMADIY ODILJON O‘G‘LI</t>
  </si>
  <si>
    <t>634681013</t>
  </si>
  <si>
    <t>1320000</t>
  </si>
  <si>
    <t>143</t>
  </si>
  <si>
    <t>Конверт</t>
  </si>
  <si>
    <t>23111007187233</t>
  </si>
  <si>
    <t>15423</t>
  </si>
  <si>
    <t>767,04</t>
  </si>
  <si>
    <t>144</t>
  </si>
  <si>
    <t>Прямые договора- (ЗРУ-684 Ст-71 абз.-3)сог. Постановлению Кабинета Министров</t>
  </si>
  <si>
    <t>231100021820269</t>
  </si>
  <si>
    <t>O'ZBEKISTON RESPUBLIKASI MOLIYA VAZIRLIGI</t>
  </si>
  <si>
    <t>2859007860</t>
  </si>
  <si>
    <t>145</t>
  </si>
  <si>
    <t>Маданий,маърифий тадбирга аудиохизмат кўрсатиш</t>
  </si>
  <si>
    <t>ЗРУ-684, 61-статья</t>
  </si>
  <si>
    <t>231100141811777</t>
  </si>
  <si>
    <t>O'ZBEKISTON DAVLAT SAN'AT VA MADANIYAT INSTITUTI</t>
  </si>
  <si>
    <t>302339722</t>
  </si>
  <si>
    <t>1750000</t>
  </si>
  <si>
    <t>146</t>
  </si>
  <si>
    <t>Прямые договора- (ЗРУ-684 Ст-71 абз.-7)</t>
  </si>
  <si>
    <t>231100611811506</t>
  </si>
  <si>
    <t>"TOSHKENT SHAHAR HOKIMLIGI HUZURIDAGI MAXSUSTRANS ISHLAB CHIQARISH BOSHQARMASI" DAVLAT UNITAR KORXONASI</t>
  </si>
  <si>
    <t>200903001</t>
  </si>
  <si>
    <t>60464,95</t>
  </si>
  <si>
    <t>147</t>
  </si>
  <si>
    <t>Прямые договора- (ЗРУ-684, Ст-71, абз.-3, ПП-3953 пункт 4 согласно перечню приложения)</t>
  </si>
  <si>
    <t>231100241800096</t>
  </si>
  <si>
    <t>"O`ZBEKTELEKOM " AKSIYADORLIK JAMIYATI</t>
  </si>
  <si>
    <t>148</t>
  </si>
  <si>
    <t xml:space="preserve">Иссиқлик энергияси </t>
  </si>
  <si>
    <t>231100101798480</t>
  </si>
  <si>
    <t>VEOLIA ENERGY TASHKENT МЧЖ КК</t>
  </si>
  <si>
    <t>Гкалл</t>
  </si>
  <si>
    <t xml:space="preserve">Е-ХАТ химояланган электрон почта тизими хизматларини такдим этиш буйича </t>
  </si>
  <si>
    <t>231100141794344</t>
  </si>
  <si>
    <t>"UNICON-SOFT" MAS`ULIYATI CHEKLANGAN JAMIYAT</t>
  </si>
  <si>
    <t>493950</t>
  </si>
  <si>
    <t>150</t>
  </si>
  <si>
    <t>231100241793320</t>
  </si>
  <si>
    <t>"RESPUBLIKA MAXSUS ALOQA BOG`LAMASI" DAVLAT UNITAR KORXONASI</t>
  </si>
  <si>
    <t>151110</t>
  </si>
  <si>
    <t>151</t>
  </si>
  <si>
    <t>Предоставление консультативных услуг или экспертного заключения по вопросам информационных технологий, связанных с системами информационных технологий и программным обеспечением</t>
  </si>
  <si>
    <t>231100101792932</t>
  </si>
  <si>
    <t>ГОСУДАРСТВЕННОЕ УНИТАРНОЕ ПРЕДПРИЯТИЕ "KIBERXAVFSIZLIK MARKAZI"</t>
  </si>
  <si>
    <t>152</t>
  </si>
  <si>
    <t>Оптик сканерга экспертиза марказидан хулоса олиш</t>
  </si>
  <si>
    <t>231100101779959</t>
  </si>
  <si>
    <t>ГУП Центр комплексной экспертизы проектов и импортных контрактов при Министерстве экономики и промышленности Республики Узбекистан</t>
  </si>
  <si>
    <t>305219838</t>
  </si>
  <si>
    <t>153</t>
  </si>
  <si>
    <t>231100101765461</t>
  </si>
  <si>
    <t>44551,15</t>
  </si>
  <si>
    <t>154</t>
  </si>
  <si>
    <t>Электэнергия</t>
  </si>
  <si>
    <t>231100101765104</t>
  </si>
  <si>
    <t>Худудий электр тармоклари АЖ</t>
  </si>
  <si>
    <t>306350099</t>
  </si>
  <si>
    <t>800</t>
  </si>
  <si>
    <t>155</t>
  </si>
  <si>
    <t>Услуга операторов связи в сфере беспроводных телекоммуникаций</t>
  </si>
  <si>
    <t>231100241715032</t>
  </si>
  <si>
    <t>"UNIVERSAL MOBILE SYSTEMS" MAS'ULIYATI CHEKLANGAN JAMIYAT</t>
  </si>
  <si>
    <t>9900000</t>
  </si>
  <si>
    <t>156</t>
  </si>
  <si>
    <t>Интернетга уланиш учун модем сотиб олиш</t>
  </si>
  <si>
    <t>231100141713538</t>
  </si>
  <si>
    <t>413000</t>
  </si>
  <si>
    <t>157</t>
  </si>
  <si>
    <t>Интернетга уланиш учун кабель сотиб олиш </t>
  </si>
  <si>
    <t xml:space="preserve">метр </t>
  </si>
  <si>
    <t>250</t>
  </si>
  <si>
    <t>1500</t>
  </si>
  <si>
    <t>158</t>
  </si>
  <si>
    <t>231100241711479</t>
  </si>
  <si>
    <t>1020000</t>
  </si>
  <si>
    <t>159</t>
  </si>
  <si>
    <t>Бино ижараси</t>
  </si>
  <si>
    <t>231100141707004</t>
  </si>
  <si>
    <t>"ALFRAGANUS UNIVERSITY" MAS'ULIYATI CHEKLANGAN JAMIYAT</t>
  </si>
  <si>
    <t>309738309</t>
  </si>
  <si>
    <t>1500000</t>
  </si>
  <si>
    <t>160</t>
  </si>
  <si>
    <t>Услуга телефонной связи</t>
  </si>
  <si>
    <t>231100241685558</t>
  </si>
  <si>
    <t>161</t>
  </si>
  <si>
    <t>Аварийно-восстанавиятельная работа водопроводной сети</t>
  </si>
  <si>
    <t>Прямые договора- (ЗРУ-684, Ст-71, абз.-3, ПП-3953 пункт 15 согласно перечню приложения)</t>
  </si>
  <si>
    <t>231100351662605</t>
  </si>
  <si>
    <t>УНИТАРНОЕ ПРЕДПРИЯТИЕ "SUVSOZABONENTXIZMATI"</t>
  </si>
  <si>
    <t>205208252</t>
  </si>
  <si>
    <t>44670527</t>
  </si>
  <si>
    <t>162</t>
  </si>
  <si>
    <t>231100241650886</t>
  </si>
  <si>
    <t>163</t>
  </si>
  <si>
    <t>Охрана</t>
  </si>
  <si>
    <t>231100101649507</t>
  </si>
  <si>
    <t xml:space="preserve"> Миллий гвардия  города Ташкента</t>
  </si>
  <si>
    <t>202628856</t>
  </si>
  <si>
    <t>164</t>
  </si>
  <si>
    <t>Мажбурий суғурта</t>
  </si>
  <si>
    <t>Прямые договора- (ЗРУ-684, Ст-71, абз.-3, ПП-3953 пункт 17 согласно перечню приложения)</t>
  </si>
  <si>
    <t>231100371637279</t>
  </si>
  <si>
    <t>"SEMURG SUG`URTA" AKSIYADORLIK JAMIYATI QO`SHMA KORXONA</t>
  </si>
  <si>
    <t>307281137</t>
  </si>
  <si>
    <t>5501000</t>
  </si>
  <si>
    <t>165</t>
  </si>
  <si>
    <t>231100241631648</t>
  </si>
  <si>
    <t>1263400</t>
  </si>
  <si>
    <t>166</t>
  </si>
  <si>
    <t>Услуга по разработке и согласованию нормативных документов по делопроизводству и архивному делу в организациях (инструкции, номенклатуры, положения, перечни)</t>
  </si>
  <si>
    <t>231100101626300</t>
  </si>
  <si>
    <t>"O`ZBEKISTON MILLIY ARXIVI"</t>
  </si>
  <si>
    <t>167</t>
  </si>
  <si>
    <t>Услуга по технической поддержке информационных технологий</t>
  </si>
  <si>
    <t>231100101622849</t>
  </si>
  <si>
    <t>"DAVLAT AXBOROT TIZIMLARINI YARATISH VA QO`LLAB QUVATLASH BO`YICHA YAGONA INTEGRATOR-UZINFOCOM" MAS'ULIYATI CHEKLANGAN JAMIYAT</t>
  </si>
  <si>
    <t>225000</t>
  </si>
  <si>
    <t>168</t>
  </si>
  <si>
    <t>231100241616981</t>
  </si>
  <si>
    <t>1650000</t>
  </si>
  <si>
    <t>169</t>
  </si>
  <si>
    <t>231100241613659</t>
  </si>
  <si>
    <t>1048379</t>
  </si>
  <si>
    <t>170</t>
  </si>
  <si>
    <t>231100241613631</t>
  </si>
  <si>
    <t>171</t>
  </si>
  <si>
    <t>172</t>
  </si>
  <si>
    <t xml:space="preserve">Услуга по упорядочению архивных документов </t>
  </si>
  <si>
    <t>Единый поставщик</t>
  </si>
  <si>
    <t>231100101545016</t>
  </si>
  <si>
    <t>49263000</t>
  </si>
  <si>
    <t>173</t>
  </si>
  <si>
    <t>231100141539366</t>
  </si>
  <si>
    <t>O'ZBEKISTON RESPUBLIKASI ADLIYA VAZIRLIGI</t>
  </si>
  <si>
    <t>201122775</t>
  </si>
  <si>
    <t>2500000</t>
  </si>
  <si>
    <t>174</t>
  </si>
  <si>
    <t>Услуга по круглосуточной поддержке телефонной линииСервисный номер: 5100 и 5101</t>
  </si>
  <si>
    <t>231100241535528</t>
  </si>
  <si>
    <t>16800000</t>
  </si>
  <si>
    <t>175</t>
  </si>
  <si>
    <t xml:space="preserve">Ахборот тизимини уни яратиш буйича техник топширик талабларига мувофиклиги юзасидан экспертизадан утказиш тугрисида </t>
  </si>
  <si>
    <t>231100101530959</t>
  </si>
  <si>
    <t>28071980</t>
  </si>
  <si>
    <t>176</t>
  </si>
  <si>
    <t>Прямые договора- (ЗРУ-684, Ст-71, абз.-3, ПП-3953 пункт 4 )</t>
  </si>
  <si>
    <t>231100241522391</t>
  </si>
  <si>
    <t>177</t>
  </si>
  <si>
    <t>231100241522389</t>
  </si>
  <si>
    <t>178</t>
  </si>
  <si>
    <t>231100241522384</t>
  </si>
  <si>
    <t>179</t>
  </si>
  <si>
    <t>231100241522380</t>
  </si>
  <si>
    <t>180</t>
  </si>
  <si>
    <t>231100241522354</t>
  </si>
  <si>
    <t>181</t>
  </si>
  <si>
    <t>231100241522142</t>
  </si>
  <si>
    <t>182</t>
  </si>
  <si>
    <t>231100241517295</t>
  </si>
  <si>
    <t>183</t>
  </si>
  <si>
    <t>ТШТТ дан тугридан тугри сим ижарага олиш</t>
  </si>
  <si>
    <t>231100141512869</t>
  </si>
  <si>
    <t>83928</t>
  </si>
  <si>
    <t>184</t>
  </si>
  <si>
    <t>Қоғоз А4</t>
  </si>
  <si>
    <t>23111007178944</t>
  </si>
  <si>
    <t>ООО AVVA TERMINAL TRADE</t>
  </si>
  <si>
    <t>209327194</t>
  </si>
  <si>
    <t>27700</t>
  </si>
  <si>
    <t>41600</t>
  </si>
  <si>
    <t xml:space="preserve">Билим ва малакаларни баҳолаш агентлигининг қўшимча манбалари ҳисобидан харид қилинган товарлар ҳамда хизматлар, қурилиш, реконструкция қилиш ва таъмирлаш
ишлари олиб борилаётган объектлар рўйхати, шунингдек қурилиш-таъмирлаш ишларининг молиялаштирилиши тўғрисида
МАЪЛУМОТ
</t>
  </si>
  <si>
    <t xml:space="preserve"> 2023 йил 1- ярим йилликда
Билим ва малакаларни баҳолаш агентлиги Давлат мақсадли жамғармалардан ажратилган субсидиялар, кредитлар ҳамда тижорат банкларига жойлаштирилган депозитлар тўғрисидаги</t>
  </si>
  <si>
    <t>Оптик сканер INSIGHT-1500c ва эҳтиёт қисмлар  INSIGHT-150 сканерига валюта солиб олиш</t>
  </si>
  <si>
    <t>4,71</t>
  </si>
  <si>
    <t>714,64</t>
  </si>
  <si>
    <t>188481,25</t>
  </si>
  <si>
    <t>69,46</t>
  </si>
  <si>
    <t>23652240</t>
  </si>
  <si>
    <t>1296700</t>
  </si>
  <si>
    <t>96468500</t>
  </si>
  <si>
    <t>2304000</t>
  </si>
  <si>
    <t>комплект постелное белье</t>
  </si>
  <si>
    <t>3-чорак</t>
  </si>
  <si>
    <t>Бензин автомобильный</t>
  </si>
  <si>
    <t>Прямые договора- (ЗРУ-684, Ст-71, абз.-3, ПП-3953 пункт 22 согласно перечню приложения)</t>
  </si>
  <si>
    <t>Ежемесячная абонентская плата (с НДС) для 5100 (СМС) и 5101 (СМС)</t>
  </si>
  <si>
    <t>Услуга обслуживанию узлов учета тепловой энергии</t>
  </si>
  <si>
    <t>Услуга по промывке, опрессовке и профилактике системы отопления</t>
  </si>
  <si>
    <t>аренда зданий (тест ўтказиш учун)</t>
  </si>
  <si>
    <t>Прямые договора- (ЗРУ-684, Ст-71, абз.-3, ПП-3953 пункт 14 согласно перечню приложения)</t>
  </si>
  <si>
    <t>Услуга страхования автотранспорта</t>
  </si>
  <si>
    <t>Пригласительная открытка</t>
  </si>
  <si>
    <t>Энергоаккумулятор</t>
  </si>
  <si>
    <t>Сахарный песок (жалб қилинган ёпиқ режим ишчиларига)</t>
  </si>
  <si>
    <t>Персональный компьютер (Наманган вилоятида қурилган янги бинолар учун)</t>
  </si>
  <si>
    <t>Услуга по предоставлению канала доступа к виртуальным частным cетям (VPN)</t>
  </si>
  <si>
    <t>Бязь отбеленная</t>
  </si>
  <si>
    <t>Чай черный (ферментированный) ( жалб қилинган ёпиқ режим ишчиларига)</t>
  </si>
  <si>
    <t>Чай зеленый ( жалб қилинган ёпиқ режим ишчиларига)</t>
  </si>
  <si>
    <t>Вода питьевая упакованная (Андижон вилояти абитуриентлар учун)</t>
  </si>
  <si>
    <t>Вода питьевая упакованная (Фарғона абитуриентлар учун)</t>
  </si>
  <si>
    <t>Хўл мева (тарвуз, қовун, узум,олма) жалб қилинган ёпиқ режим ишчиларига</t>
  </si>
  <si>
    <t>Мясо домашней птицы (жалб қилинган ёпиқ режим ишчиларига)</t>
  </si>
  <si>
    <t>Конструкция декоративная рекламная</t>
  </si>
  <si>
    <t>Услуга по подключению к интернету</t>
  </si>
  <si>
    <t>Услуга по подготовке таможенной декларации</t>
  </si>
  <si>
    <t>Мол гўшти (жалб қилинган ёпиқ режим ишчиларига)</t>
  </si>
  <si>
    <t>Услуга по передаче электроэнергии</t>
  </si>
  <si>
    <t>Вода питьевая упакованная (Тошкент шаҳар абитуриентлар учун)</t>
  </si>
  <si>
    <t>Вода питьевая упакованная (Хоразм вилояти абитуриентлар учун)</t>
  </si>
  <si>
    <t>Вода питьевая упакованная (Қорақалпоғистон Республикаси абитуриентлар учун)</t>
  </si>
  <si>
    <t>Услуга по установке баннера</t>
  </si>
  <si>
    <t>Услуга по изготовлению коробок</t>
  </si>
  <si>
    <t>Вода питьевая упакованная (Самарқанд вилояти абитуриентлар учун)</t>
  </si>
  <si>
    <t>Вода питьевая упакованная (Қашқадарё вилояти абитуриентлар учун)</t>
  </si>
  <si>
    <t>Самоклеющая этикетка</t>
  </si>
  <si>
    <t>Вода питьевая упакованная (Сурхондарё вилояти абитуриентлар учун)</t>
  </si>
  <si>
    <t>Вода питьевая упакованная (Жиззах вилояти абитуриентлар учун)</t>
  </si>
  <si>
    <t>Вода питьевая упакованная (Навоий вилояти абитуриентлар учун)</t>
  </si>
  <si>
    <t>Вода питьевая упакованная (Сирдарё вилояти абитуриентлар учун)</t>
  </si>
  <si>
    <t>Печенье ( жалб қилинган ёпиқ режим ишчиларига)</t>
  </si>
  <si>
    <t>Конфеты,  шоколад  ( жалб қилинган ёпиқ режим ишчиларига)</t>
  </si>
  <si>
    <t>Яйцо куриное в скорлупе свежее ( жалб қилинган ёпиқ режим ишчиларига)</t>
  </si>
  <si>
    <t>Кофе растворимый (жалб қилинган ёпиқ режим ишчиларига)</t>
  </si>
  <si>
    <t>Мясо домашних овец и баранов (жалб қилинган ёпиқ режим ишчиларига)</t>
  </si>
  <si>
    <t>дори воситалари (жалб қилинган ёпиқ режим ишчиларига)</t>
  </si>
  <si>
    <t>Лампа светодиодная</t>
  </si>
  <si>
    <t>Мясо говяжье (жалб қилинган ёпиқ режим ишчиларига)</t>
  </si>
  <si>
    <t>Хлеб недлительного хранения (жалб қилинган ёпиқ режим ишчиларига)</t>
  </si>
  <si>
    <t>Зерно маша (жалб қилинган ёпиқ режим ишчиларига)</t>
  </si>
  <si>
    <t>Мука пшеничная (жалб қилинган ёпиқ режим ишчиларига)</t>
  </si>
  <si>
    <t>Нухот (жалб қилинган ёпиқ режим ишчиларига)</t>
  </si>
  <si>
    <t>Крупа гречневая (жалб қилинган ёпиқ режим ишчиларига)</t>
  </si>
  <si>
    <t>Крупа перловая (жалб қилинган ёпиқ режим ишчиларига)</t>
  </si>
  <si>
    <t>Крупа гороховая (жалб қилинган ёпиқ режим ишчиларига)</t>
  </si>
  <si>
    <t>Маргарин (жалб қилинган ёпиқ режим ишчиларига)</t>
  </si>
  <si>
    <t>Дрожжи хлебопекарные прессованные (жалб қилинган ёпиқ режим ишчиларига)</t>
  </si>
  <si>
    <t>Кетчуп (жалб қилинган ёпиқ режим ишчиларига)</t>
  </si>
  <si>
    <t>Молоко сгущенное (жалб қилинган ёпиқ режим ишчиларига)</t>
  </si>
  <si>
    <t>Майонез (жалб қилинган ёпиқ режим ишчиларига)</t>
  </si>
  <si>
    <t>озик овкат махсулотлари (жалб қилинган ёпиқ режим ишчиларига)</t>
  </si>
  <si>
    <t>балгарский перец (жалб қилинган ёпиқ режим ишчиларига)</t>
  </si>
  <si>
    <t>Ручка канцелярская (абитуриентлар учун)</t>
  </si>
  <si>
    <t>Сканер</t>
  </si>
  <si>
    <t>Услуга по изготовлению фотоальбома</t>
  </si>
  <si>
    <t>Масло сливочное  (жалб қилинган ёпиқ режим ишчиларига)</t>
  </si>
  <si>
    <t>Колбаса вареная из говядины  (жалб қилинган ёпиқ режим ишчиларига)</t>
  </si>
  <si>
    <t>Сосиски  (жалб қилинган ёпиқ режим ишчиларига)</t>
  </si>
  <si>
    <t>Колбаса копченая мясная  (жалб қилинган ёпиқ режим ишчиларига)</t>
  </si>
  <si>
    <t>Вода минеральная природная питьевая упакованная (абитуриентлар учун)</t>
  </si>
  <si>
    <t>Холодильник бытовой (Наманган вилоятида янги қурилган бинога)</t>
  </si>
  <si>
    <t>Кондиционер бытовой  (Наманган вилоятида янги қурилган бинога)</t>
  </si>
  <si>
    <t>Рисовая крупа  (жалб қилинган ёпиқ режим ишчиларига)</t>
  </si>
  <si>
    <t>Паста томатная  (жалб қилинган ёпиқ режим ишчиларига)</t>
  </si>
  <si>
    <t>Жалюзи дверные</t>
  </si>
  <si>
    <t>Кефир (жалб қилинган ёпиқ режим ишчиларига)</t>
  </si>
  <si>
    <t>Сыр для детского питания (жалб қилинган ёпиқ режим ишчиларига)</t>
  </si>
  <si>
    <t>Молоко питьевое (жалб қилинган ёпиқ режим ишчиларига)</t>
  </si>
  <si>
    <t>Сливки (жалб қилинган ёпиқ режим ишчиларига)</t>
  </si>
  <si>
    <t>Макаронные изделия (жалб қилинган ёпиқ режим ишчиларига)</t>
  </si>
  <si>
    <t>Метла</t>
  </si>
  <si>
    <t>Краска масляная</t>
  </si>
  <si>
    <t>Кондиционер бытовой</t>
  </si>
  <si>
    <t>Персональный компьютер ( Хоразм вилоятида қурилган янги бино учун)</t>
  </si>
  <si>
    <t>Масло подсолнечное рафинированное (жалб қилинган ёпиқ режим ишчиларига)</t>
  </si>
  <si>
    <t>Сок из фруктов и (или) овощей (жалб қилинган ёпиқ режим ишчиларига)</t>
  </si>
  <si>
    <t>Бино ижараси (тест ўтказиш учун)</t>
  </si>
  <si>
    <t>Услуга государственной фельдъегерской связи</t>
  </si>
  <si>
    <t>бюджет</t>
  </si>
  <si>
    <t>Услуга оказание охранных услуг на договорной основе юридическим лицам</t>
  </si>
  <si>
    <t>единый поставщик</t>
  </si>
  <si>
    <t>электрон дукон</t>
  </si>
  <si>
    <t>Услуга по ремонту легковых автомобилей</t>
  </si>
  <si>
    <t>Прямые договора- (ЗРУ-684, Ст-71, абз.-3, ПП-3953 пункт 25 согласно перечню приложения)</t>
  </si>
  <si>
    <t>Барабан для картриджа</t>
  </si>
  <si>
    <t>Услуга по холодному водоснабжению</t>
  </si>
  <si>
    <t>OOO GAZ NEFT AVTO BENZIN-20208000300233069001-01103</t>
  </si>
  <si>
    <t>302637691</t>
  </si>
  <si>
    <t>ООО "UNITEL"-20208000300971325001-00450</t>
  </si>
  <si>
    <t>201838002</t>
  </si>
  <si>
    <t>ООО "Suv Standart Servis"-20208000200512014001-01122</t>
  </si>
  <si>
    <t>303476196</t>
  </si>
  <si>
    <t>NEW BEST SERVISE-20208000105656564001-00491</t>
  </si>
  <si>
    <t>310527460</t>
  </si>
  <si>
    <t>OAO  НВК УЗЭКСПОЦЕНТР-20210000100126023001-00421</t>
  </si>
  <si>
    <t>201121745</t>
  </si>
  <si>
    <t>"INSON" Mas`uliyati cheklangan jamiyat-20216000904849419069-01057</t>
  </si>
  <si>
    <t>207078596</t>
  </si>
  <si>
    <t>OOO MUXAMMAD POLIGRAF-20208000300578937001-00083</t>
  </si>
  <si>
    <t>303757574</t>
  </si>
  <si>
    <t>MCHJ GRAND-AVTO- CLASS-SERVICE-20208000205439341001-00326</t>
  </si>
  <si>
    <t>308864454</t>
  </si>
  <si>
    <t>ЯККА ТАРТИБДАГИ ТАДБИРКОР-20218000905573364001-00440</t>
  </si>
  <si>
    <t>31104760250010</t>
  </si>
  <si>
    <t>MCHJ AZARO TEC-20208000105432093001-00445</t>
  </si>
  <si>
    <t>308805945</t>
  </si>
  <si>
    <t>Vodiy Gavhari Trade-20208000605601141001-00260</t>
  </si>
  <si>
    <t>310129118</t>
  </si>
  <si>
    <t>SAMADOV SHOHRUH UROL O?G?LI-20218000205669974001-01183</t>
  </si>
  <si>
    <t>30105962710022</t>
  </si>
  <si>
    <t>ООО SPRING VIVACITY-20208000900221375001-00539</t>
  </si>
  <si>
    <t>302600114</t>
  </si>
  <si>
    <t>SMART GOOD SERVICE 2022 MCHJ-20208000905532666001-01118</t>
  </si>
  <si>
    <t>309604902</t>
  </si>
  <si>
    <t>BIRJA BUSINES MCHJ-20208000305527748001-00364</t>
  </si>
  <si>
    <t>309560849</t>
  </si>
  <si>
    <t>ООО "Ziynat dizayn"-20208000904797201001-01017</t>
  </si>
  <si>
    <t>301288764</t>
  </si>
  <si>
    <t>COLIBRI IMPEX TRADE XK-20208000800603425001-00446</t>
  </si>
  <si>
    <t>303873763</t>
  </si>
  <si>
    <t>CITY TA`MINOT MCHJ-20208000205622262001-01046</t>
  </si>
  <si>
    <t>310294223</t>
  </si>
  <si>
    <t>Бухоро ХЭТК АЖ-22636000700487303630-00440</t>
  </si>
  <si>
    <t>OOO"NAVRUZ INTERNATIONAL CORP"-20214000704241561024-00407</t>
  </si>
  <si>
    <t>204393073</t>
  </si>
  <si>
    <t>MART MEDIA BAZA XUSUSIY KORXONA-20208000505266463001-00981</t>
  </si>
  <si>
    <t>307645877</t>
  </si>
  <si>
    <t>BOX-TASHKENT MCHJ-20208000300210994001-01042</t>
  </si>
  <si>
    <t>302579954</t>
  </si>
  <si>
    <t>"Хуррам Савд Файз" МЧЖ-20208000504578649001-00450</t>
  </si>
  <si>
    <t>300203846</t>
  </si>
  <si>
    <t>FARG`ONA TIPOGRAF XIZMAT МЧЖ-20208000105601349001-00083</t>
  </si>
  <si>
    <t>310128775</t>
  </si>
  <si>
    <t>"SARICHASHMA INVEST" масъулияти чекланган жамияти-20208000600691546001-00395</t>
  </si>
  <si>
    <t>304400005</t>
  </si>
  <si>
    <t>HASANBOY SULOLASI TA`MINOTCHI MCHJ-20208000105564266001-00450</t>
  </si>
  <si>
    <t>309832635</t>
  </si>
  <si>
    <t>ELEKTRON BUSINESS 1 MCHJ-20208000305655954001-00401</t>
  </si>
  <si>
    <t>ЧП"Bahro`sh Trade" ХК-20208000905148371001-01017</t>
  </si>
  <si>
    <t>306908288</t>
  </si>
  <si>
    <t>Я ТТ Хасанов Халим-20218000805498245001-00205</t>
  </si>
  <si>
    <t>31508882340059</t>
  </si>
  <si>
    <t>ООО Биокосмикс-20208000005058332003-00440</t>
  </si>
  <si>
    <t>306334204</t>
  </si>
  <si>
    <t>YTT SHUKRILLOYEV ILHOM RAHIMOVICH-20218000405622633001-01187</t>
  </si>
  <si>
    <t>30101641050038</t>
  </si>
  <si>
    <t>BO`KA HALOL GO`SHT MChJ-20208000105604306001-00487</t>
  </si>
  <si>
    <t>310143609</t>
  </si>
  <si>
    <t>ECOTRADE HAUSE XK-20208000505613499001-00433</t>
  </si>
  <si>
    <t>310224031</t>
  </si>
  <si>
    <t>MD-IN ACTION XK-20208000605483831001-01125</t>
  </si>
  <si>
    <t>309232772</t>
  </si>
  <si>
    <t>FALCON LINE" хусусий корхонаси-20208000805146952001-00425</t>
  </si>
  <si>
    <t>ECOMARKET HOUSE-20208000205630738001-01183</t>
  </si>
  <si>
    <t>310365989</t>
  </si>
  <si>
    <t>Legion Yogo-20208000605600856001-01183</t>
  </si>
  <si>
    <t>310128371</t>
  </si>
  <si>
    <t>OOO OZIK OVKAT SAVDO-20208000500133616001-01017</t>
  </si>
  <si>
    <t>201054014</t>
  </si>
  <si>
    <t>ЧП SyTeCo-20208000804040947003-01095</t>
  </si>
  <si>
    <t>ЯККА ТАРТИБДАГИ ТАДБИРКОР-20218000205128361001-01121</t>
  </si>
  <si>
    <t>30102910222664</t>
  </si>
  <si>
    <t>MCHJ AZIYA WATER SERVICE-20208000405419590001-01072</t>
  </si>
  <si>
    <t>308726893</t>
  </si>
  <si>
    <t>YATT XASANOVA MUXAYYOXON XATAMJON QIZI-20218000105528520001-00544</t>
  </si>
  <si>
    <t>ООО Decomatik ART-20208000200949888001-01147</t>
  </si>
  <si>
    <t>305895505</t>
  </si>
  <si>
    <t>ИП ООО "RUBICON WIRELESS COMMUNICATION"-20214000600457927001-00451</t>
  </si>
  <si>
    <t>201501439</t>
  </si>
  <si>
    <t>ЯККА ТАРТИБДАГИ ТАДБИРКОР-20218000705662237001-00083</t>
  </si>
  <si>
    <t>30405954340038</t>
  </si>
  <si>
    <t>"COLOR BUILDING" МЧЖ-20208000904826253001-00997</t>
  </si>
  <si>
    <t>301459068</t>
  </si>
  <si>
    <t>ООО AZIA STARS SHOP-20208000405310263001-00672</t>
  </si>
  <si>
    <t>307952013</t>
  </si>
  <si>
    <t>"NOBELTRADE" OOO-20208000400925460001-01088</t>
  </si>
  <si>
    <t>305770108</t>
  </si>
  <si>
    <t>СП "SHO MAXIMAL INVEST"-20208000300946210001-00901</t>
  </si>
  <si>
    <t>305869726</t>
  </si>
  <si>
    <t>Тошкент Молия институт-23402000300100001010-00014</t>
  </si>
  <si>
    <t>201221691</t>
  </si>
  <si>
    <t>Пахтакор ФК МЧЖ-20208000500177295001-01121</t>
  </si>
  <si>
    <t>200896842</t>
  </si>
  <si>
    <t>ГФС ГКСИ и ТТРУз-20203000300135915004-00440</t>
  </si>
  <si>
    <t>200898364</t>
  </si>
  <si>
    <t>Тошкент шахар ИИББ хузуридаги Куриклаш бошкармаси-21596000300447995001-00014</t>
  </si>
  <si>
    <t>СП "TASHKEI INTERNATIONAL"ООО-20208000900192735001-00837</t>
  </si>
  <si>
    <t>201354154</t>
  </si>
  <si>
    <t>"AVTOTEXXIZMAT" МЧЖ-20208000500178030001-00416</t>
  </si>
  <si>
    <t>200797134</t>
  </si>
  <si>
    <t>"UNG PETRO" МЧЖ-20208000304735172005-00440</t>
  </si>
  <si>
    <t>300970850</t>
  </si>
  <si>
    <t>ГУП "Сувсоз"-22638000900101499500-00423</t>
  </si>
  <si>
    <t>201052713</t>
  </si>
  <si>
    <t>литр</t>
  </si>
  <si>
    <t>услуга</t>
  </si>
  <si>
    <t>усл.ед</t>
  </si>
  <si>
    <t>килограмм</t>
  </si>
  <si>
    <t>метр</t>
  </si>
  <si>
    <t>кВт</t>
  </si>
  <si>
    <t>кв.метр</t>
  </si>
  <si>
    <t>упаковка</t>
  </si>
  <si>
    <t xml:space="preserve"> 2023 йил 9- ойликда
Билим ва малакаларни баҳолаш агентлиги томонидан ягона етказиб берувчилардан ва тўғридан-тўғри харид қилинган товарлар ва хизматлар  тўғрисида
МАЪЛУМОТЛАР</t>
  </si>
  <si>
    <t xml:space="preserve"> 2023 йил 9- ойликда
Ўзбекистон Республикаси Олий таълим, фан ва инновациялар вазирлиги ҳузуридаги Билим ва малакаларни баҳолаш агентлиги томонидан ўтказилган танловлар (тендерлар) ва амалга оширилган давлат харидлари тўғрисидаги
МАЪЛУМОТЛАР</t>
  </si>
  <si>
    <t xml:space="preserve"> 2023 йил 9-ойликда 
Ўзбекистон Республикаси Олий таълим, фан ва инновациялар вазирлиги ҳузуридаги Билим ва малакаларни  баҳолаш агентлигининг бюджетдан ажратилган маблағларнинг  тақсимоти тўғрисида </t>
  </si>
  <si>
    <t xml:space="preserve"> 2023 йил 9-ойликда
Ўзбекистон Республикаси Олий таълим,фан ва инновациялар вазирлиги ҳузуридаги Билим ва малакаларни баҳолаш агентлиги ҳисобидан амалга оширилаётган лойиҳаларнинг ижроси тўғрисидаги
МАЪЛУМОТЛАР</t>
  </si>
  <si>
    <r>
      <t xml:space="preserve"> 2023 йил 9-ойликда  Ўзбекистон Республикаси Олий таълим,фан ва инновациялар вазирлиги ҳузуридаги Билим ва малакаларни баҳолаш агентлиги  томонидан 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</si>
  <si>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t>Билим ва малакаларни баҳолаш агентлиги томонидан 2023 йил 9-ойликда қурилиш, реконструкция қилиш ва таъмирлаш ишлари бўйича танловлар (тендерлар) ўтказилмади</t>
  </si>
  <si>
    <t xml:space="preserve"> Жиззах вилояти инжиниринг компанияси</t>
  </si>
  <si>
    <t>Жиззах вилояти инжиниринг компанияси</t>
  </si>
  <si>
    <t>Қашқадарё вилояти инжиниринг компанияси</t>
  </si>
  <si>
    <t>Тест синовларини ўтказишга мўлжалланган катта сиғимли бино қурилишига лойиҳа-смета хужжат тайёрлаш</t>
  </si>
  <si>
    <t>Наманган вилояти инжиниринг компанияси</t>
  </si>
  <si>
    <t>Тошкент вилояти инжиниринг компанияси</t>
  </si>
  <si>
    <t>2024 йил июль</t>
  </si>
  <si>
    <t>2023 йил август</t>
  </si>
  <si>
    <t>Навоий вилояти инжиниринг компанияси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</si>
</sst>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_ ;[Red]\-#,##0.0\ "/>
    <numFmt numFmtId="165" formatCode="#,##0.0"/>
    <numFmt numFmtId="166" formatCode="#,##0.00\ _₽"/>
    <numFmt numFmtId="167" formatCode="0.0"/>
  </numFmts>
  <fonts count="40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b/>
      <sz val="15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0"/>
      <name val="Arial"/>
      <family val="2"/>
    </font>
    <font>
      <sz val="16"/>
      <color rgb="FF333333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24" fillId="0" borderId="0"/>
    <xf numFmtId="0" fontId="28" fillId="0" borderId="0"/>
    <xf numFmtId="0" fontId="31" fillId="0" borderId="0"/>
    <xf numFmtId="0" fontId="32" fillId="0" borderId="0"/>
    <xf numFmtId="0" fontId="37" fillId="0" borderId="0"/>
  </cellStyleXfs>
  <cellXfs count="260">
    <xf numFmtId="0" fontId="0" fillId="0" borderId="0" xfId="0"/>
    <xf numFmtId="3" fontId="1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5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center" vertical="top" wrapText="1"/>
    </xf>
    <xf numFmtId="3" fontId="2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5" fillId="0" borderId="6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left" vertical="top" wrapText="1"/>
    </xf>
    <xf numFmtId="3" fontId="5" fillId="0" borderId="7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top" wrapText="1"/>
    </xf>
    <xf numFmtId="3" fontId="4" fillId="0" borderId="0" xfId="0" applyNumberFormat="1" applyFont="1" applyFill="1" applyAlignment="1">
      <alignment vertical="top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top" wrapText="1"/>
    </xf>
    <xf numFmtId="3" fontId="3" fillId="0" borderId="0" xfId="0" applyNumberFormat="1" applyFont="1" applyAlignment="1">
      <alignment horizontal="right" vertical="top" wrapText="1"/>
    </xf>
    <xf numFmtId="3" fontId="8" fillId="0" borderId="0" xfId="0" applyNumberFormat="1" applyFont="1" applyAlignment="1">
      <alignment horizontal="left" vertical="top" wrapText="1"/>
    </xf>
    <xf numFmtId="3" fontId="13" fillId="0" borderId="0" xfId="0" applyNumberFormat="1" applyFont="1" applyAlignment="1">
      <alignment horizontal="left" vertical="top" wrapText="1"/>
    </xf>
    <xf numFmtId="3" fontId="8" fillId="0" borderId="1" xfId="0" applyNumberFormat="1" applyFont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3" fontId="11" fillId="0" borderId="0" xfId="0" applyNumberFormat="1" applyFont="1" applyFill="1" applyAlignment="1">
      <alignment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vertical="top" wrapText="1"/>
    </xf>
    <xf numFmtId="0" fontId="19" fillId="0" borderId="1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left" vertical="center"/>
    </xf>
    <xf numFmtId="164" fontId="20" fillId="0" borderId="13" xfId="0" applyNumberFormat="1" applyFont="1" applyFill="1" applyBorder="1" applyAlignment="1">
      <alignment horizontal="right" vertical="center"/>
    </xf>
    <xf numFmtId="0" fontId="18" fillId="0" borderId="9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left" vertical="center" wrapText="1" inden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top" wrapText="1"/>
    </xf>
    <xf numFmtId="3" fontId="4" fillId="0" borderId="0" xfId="0" applyNumberFormat="1" applyFont="1" applyAlignment="1">
      <alignment horizontal="left" vertical="top"/>
    </xf>
    <xf numFmtId="3" fontId="4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3" fontId="5" fillId="0" borderId="8" xfId="0" applyNumberFormat="1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17" xfId="0" applyFont="1" applyBorder="1" applyAlignment="1">
      <alignment wrapText="1"/>
    </xf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 indent="1"/>
    </xf>
    <xf numFmtId="0" fontId="8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 indent="1"/>
    </xf>
    <xf numFmtId="0" fontId="2" fillId="0" borderId="17" xfId="0" applyFont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2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 indent="1"/>
    </xf>
    <xf numFmtId="3" fontId="12" fillId="0" borderId="0" xfId="0" applyNumberFormat="1" applyFont="1" applyAlignment="1">
      <alignment vertical="top" wrapText="1"/>
    </xf>
    <xf numFmtId="0" fontId="8" fillId="0" borderId="0" xfId="0" applyFont="1" applyAlignment="1">
      <alignment wrapText="1"/>
    </xf>
    <xf numFmtId="0" fontId="8" fillId="0" borderId="17" xfId="0" applyFont="1" applyBorder="1"/>
    <xf numFmtId="0" fontId="25" fillId="0" borderId="17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left" vertical="center"/>
    </xf>
    <xf numFmtId="164" fontId="27" fillId="0" borderId="17" xfId="0" applyNumberFormat="1" applyFont="1" applyFill="1" applyBorder="1" applyAlignment="1">
      <alignment horizontal="right" vertical="center"/>
    </xf>
    <xf numFmtId="0" fontId="5" fillId="0" borderId="0" xfId="2" applyFont="1" applyFill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7" xfId="2" applyNumberFormat="1" applyFont="1" applyFill="1" applyBorder="1" applyAlignment="1">
      <alignment horizontal="center" vertical="center" wrapText="1"/>
    </xf>
    <xf numFmtId="0" fontId="5" fillId="0" borderId="17" xfId="2" applyNumberFormat="1" applyFont="1" applyFill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3" fontId="5" fillId="0" borderId="18" xfId="0" applyNumberFormat="1" applyFont="1" applyFill="1" applyBorder="1" applyAlignment="1">
      <alignment horizontal="left" vertical="top" wrapText="1"/>
    </xf>
    <xf numFmtId="3" fontId="5" fillId="0" borderId="18" xfId="0" applyNumberFormat="1" applyFont="1" applyFill="1" applyBorder="1" applyAlignment="1">
      <alignment horizontal="center" vertical="top" wrapText="1"/>
    </xf>
    <xf numFmtId="3" fontId="2" fillId="0" borderId="3" xfId="0" applyNumberFormat="1" applyFont="1" applyBorder="1" applyAlignment="1">
      <alignment vertical="center" wrapText="1"/>
    </xf>
    <xf numFmtId="3" fontId="5" fillId="0" borderId="18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166" fontId="2" fillId="0" borderId="0" xfId="0" applyNumberFormat="1" applyFont="1" applyFill="1" applyAlignment="1">
      <alignment horizontal="center" vertical="top" wrapText="1"/>
    </xf>
    <xf numFmtId="166" fontId="5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center" vertical="top" wrapText="1"/>
    </xf>
    <xf numFmtId="0" fontId="3" fillId="0" borderId="18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165" fontId="5" fillId="0" borderId="18" xfId="0" applyNumberFormat="1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0" xfId="0" applyFill="1"/>
    <xf numFmtId="165" fontId="5" fillId="0" borderId="7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0" fontId="3" fillId="0" borderId="18" xfId="0" applyFont="1" applyBorder="1" applyAlignment="1">
      <alignment horizontal="center" vertical="center"/>
    </xf>
    <xf numFmtId="0" fontId="15" fillId="0" borderId="18" xfId="0" applyFont="1" applyBorder="1" applyAlignment="1">
      <alignment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3" fontId="2" fillId="0" borderId="18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horizontal="center" vertical="center" wrapText="1"/>
    </xf>
    <xf numFmtId="166" fontId="33" fillId="0" borderId="18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3" fontId="5" fillId="0" borderId="0" xfId="0" applyNumberFormat="1" applyFont="1" applyFill="1" applyAlignment="1">
      <alignment horizontal="center" vertical="top" wrapText="1"/>
    </xf>
    <xf numFmtId="49" fontId="33" fillId="0" borderId="18" xfId="0" applyNumberFormat="1" applyFont="1" applyBorder="1" applyAlignment="1">
      <alignment horizontal="center" vertical="center" wrapText="1"/>
    </xf>
    <xf numFmtId="3" fontId="33" fillId="0" borderId="18" xfId="0" applyNumberFormat="1" applyFont="1" applyBorder="1" applyAlignment="1">
      <alignment horizontal="center" vertical="center" wrapText="1"/>
    </xf>
    <xf numFmtId="0" fontId="34" fillId="0" borderId="18" xfId="1" applyFont="1" applyBorder="1" applyAlignment="1">
      <alignment horizontal="center" vertical="center" wrapText="1"/>
    </xf>
    <xf numFmtId="1" fontId="34" fillId="0" borderId="18" xfId="0" applyNumberFormat="1" applyFont="1" applyBorder="1" applyAlignment="1">
      <alignment horizontal="center" vertical="center" wrapText="1"/>
    </xf>
    <xf numFmtId="1" fontId="33" fillId="0" borderId="18" xfId="0" applyNumberFormat="1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1" fontId="33" fillId="0" borderId="19" xfId="0" applyNumberFormat="1" applyFont="1" applyBorder="1" applyAlignment="1">
      <alignment horizontal="center" vertical="center" wrapText="1"/>
    </xf>
    <xf numFmtId="1" fontId="33" fillId="0" borderId="20" xfId="0" applyNumberFormat="1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4" fillId="0" borderId="18" xfId="5" applyFont="1" applyBorder="1" applyAlignment="1">
      <alignment horizontal="center" vertical="center" wrapText="1"/>
    </xf>
    <xf numFmtId="0" fontId="34" fillId="0" borderId="2" xfId="5" applyFont="1" applyBorder="1" applyAlignment="1">
      <alignment horizontal="center" vertical="center" wrapText="1"/>
    </xf>
    <xf numFmtId="0" fontId="34" fillId="0" borderId="9" xfId="5" applyFont="1" applyBorder="1" applyAlignment="1">
      <alignment horizontal="center" vertical="center" wrapText="1"/>
    </xf>
    <xf numFmtId="0" fontId="34" fillId="0" borderId="0" xfId="5" applyFont="1" applyAlignment="1">
      <alignment horizontal="center" vertical="center" wrapText="1"/>
    </xf>
    <xf numFmtId="49" fontId="33" fillId="0" borderId="3" xfId="0" applyNumberFormat="1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9" fillId="0" borderId="18" xfId="5" applyFont="1" applyBorder="1" applyAlignment="1">
      <alignment horizontal="center" vertical="center" wrapText="1"/>
    </xf>
    <xf numFmtId="1" fontId="39" fillId="0" borderId="18" xfId="0" applyNumberFormat="1" applyFont="1" applyBorder="1" applyAlignment="1">
      <alignment horizontal="center" vertical="center" wrapText="1"/>
    </xf>
    <xf numFmtId="1" fontId="39" fillId="0" borderId="2" xfId="0" applyNumberFormat="1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3" fontId="33" fillId="0" borderId="9" xfId="0" applyNumberFormat="1" applyFont="1" applyBorder="1" applyAlignment="1">
      <alignment horizontal="center" vertical="center" wrapText="1"/>
    </xf>
    <xf numFmtId="1" fontId="33" fillId="0" borderId="21" xfId="0" applyNumberFormat="1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166" fontId="33" fillId="0" borderId="18" xfId="0" applyNumberFormat="1" applyFont="1" applyBorder="1" applyAlignment="1">
      <alignment horizontal="center" vertical="center" wrapText="1"/>
    </xf>
    <xf numFmtId="4" fontId="33" fillId="0" borderId="18" xfId="0" applyNumberFormat="1" applyFont="1" applyBorder="1" applyAlignment="1">
      <alignment horizontal="center" vertical="center" wrapText="1"/>
    </xf>
    <xf numFmtId="165" fontId="33" fillId="0" borderId="18" xfId="0" applyNumberFormat="1" applyFont="1" applyBorder="1" applyAlignment="1">
      <alignment horizontal="center" vertical="center" wrapText="1"/>
    </xf>
    <xf numFmtId="3" fontId="33" fillId="0" borderId="3" xfId="0" applyNumberFormat="1" applyFont="1" applyBorder="1" applyAlignment="1">
      <alignment horizontal="center" vertical="center" wrapText="1"/>
    </xf>
    <xf numFmtId="4" fontId="33" fillId="0" borderId="3" xfId="0" applyNumberFormat="1" applyFont="1" applyBorder="1" applyAlignment="1">
      <alignment horizontal="center" vertical="center" wrapText="1"/>
    </xf>
    <xf numFmtId="2" fontId="33" fillId="0" borderId="19" xfId="0" applyNumberFormat="1" applyFont="1" applyBorder="1" applyAlignment="1">
      <alignment horizontal="center" vertical="center" wrapText="1"/>
    </xf>
    <xf numFmtId="49" fontId="33" fillId="0" borderId="19" xfId="0" applyNumberFormat="1" applyFont="1" applyBorder="1" applyAlignment="1">
      <alignment horizontal="center" vertical="center" wrapText="1"/>
    </xf>
    <xf numFmtId="49" fontId="36" fillId="0" borderId="18" xfId="0" applyNumberFormat="1" applyFont="1" applyBorder="1" applyAlignment="1">
      <alignment horizontal="center" vertical="center" wrapText="1"/>
    </xf>
    <xf numFmtId="49" fontId="34" fillId="0" borderId="18" xfId="0" applyNumberFormat="1" applyFont="1" applyBorder="1" applyAlignment="1">
      <alignment horizontal="center" vertical="center" wrapText="1"/>
    </xf>
    <xf numFmtId="49" fontId="33" fillId="0" borderId="18" xfId="3" applyNumberFormat="1" applyFont="1" applyBorder="1" applyAlignment="1">
      <alignment horizontal="center" vertical="center" wrapText="1"/>
    </xf>
    <xf numFmtId="49" fontId="34" fillId="0" borderId="2" xfId="0" applyNumberFormat="1" applyFont="1" applyBorder="1" applyAlignment="1">
      <alignment horizontal="center" vertical="center" wrapText="1"/>
    </xf>
    <xf numFmtId="49" fontId="33" fillId="0" borderId="2" xfId="0" applyNumberFormat="1" applyFont="1" applyBorder="1" applyAlignment="1">
      <alignment horizontal="center" vertical="center" wrapText="1"/>
    </xf>
    <xf numFmtId="49" fontId="33" fillId="0" borderId="4" xfId="0" applyNumberFormat="1" applyFont="1" applyBorder="1" applyAlignment="1">
      <alignment horizontal="center" vertical="center" wrapText="1"/>
    </xf>
    <xf numFmtId="49" fontId="33" fillId="0" borderId="3" xfId="3" applyNumberFormat="1" applyFont="1" applyBorder="1" applyAlignment="1">
      <alignment horizontal="center" vertical="center" wrapText="1"/>
    </xf>
    <xf numFmtId="3" fontId="34" fillId="0" borderId="18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166" fontId="33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11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16" fillId="0" borderId="0" xfId="0" applyNumberFormat="1" applyFont="1" applyFill="1" applyAlignment="1">
      <alignment horizontal="left" vertical="center" wrapText="1" inden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left" vertical="center" wrapText="1" indent="1"/>
    </xf>
    <xf numFmtId="3" fontId="2" fillId="0" borderId="4" xfId="0" applyNumberFormat="1" applyFont="1" applyBorder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left" vertical="center" wrapText="1" indent="1"/>
    </xf>
    <xf numFmtId="0" fontId="8" fillId="0" borderId="0" xfId="0" applyFont="1" applyAlignment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11" fillId="0" borderId="0" xfId="0" applyNumberFormat="1" applyFont="1" applyFill="1" applyAlignment="1">
      <alignment horizontal="left" vertical="center" wrapText="1" indent="1"/>
    </xf>
    <xf numFmtId="3" fontId="15" fillId="0" borderId="2" xfId="0" applyNumberFormat="1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166" fontId="4" fillId="0" borderId="2" xfId="0" applyNumberFormat="1" applyFont="1" applyFill="1" applyBorder="1" applyAlignment="1">
      <alignment horizontal="center" vertical="center" wrapText="1"/>
    </xf>
    <xf numFmtId="166" fontId="4" fillId="0" borderId="3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3" fontId="16" fillId="0" borderId="0" xfId="0" applyNumberFormat="1" applyFont="1" applyFill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0" fillId="0" borderId="0" xfId="0" applyFont="1" applyAlignment="1">
      <alignment horizontal="left" vertical="top" wrapText="1"/>
    </xf>
    <xf numFmtId="0" fontId="29" fillId="0" borderId="0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3" fontId="23" fillId="0" borderId="8" xfId="0" applyNumberFormat="1" applyFont="1" applyBorder="1" applyAlignment="1">
      <alignment horizontal="center" vertical="center" wrapText="1"/>
    </xf>
    <xf numFmtId="3" fontId="23" fillId="0" borderId="14" xfId="0" applyNumberFormat="1" applyFont="1" applyBorder="1" applyAlignment="1">
      <alignment horizontal="center" vertical="center" wrapText="1"/>
    </xf>
    <xf numFmtId="3" fontId="23" fillId="0" borderId="9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inden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top" wrapText="1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top" wrapText="1"/>
    </xf>
    <xf numFmtId="3" fontId="22" fillId="0" borderId="14" xfId="0" applyNumberFormat="1" applyFont="1" applyBorder="1" applyAlignment="1">
      <alignment horizontal="center" vertical="top" wrapText="1"/>
    </xf>
    <xf numFmtId="3" fontId="22" fillId="0" borderId="9" xfId="0" applyNumberFormat="1" applyFont="1" applyBorder="1" applyAlignment="1">
      <alignment horizontal="center" vertical="top" wrapText="1"/>
    </xf>
    <xf numFmtId="167" fontId="5" fillId="0" borderId="1" xfId="0" applyNumberFormat="1" applyFont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167" fontId="5" fillId="0" borderId="18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top" wrapText="1"/>
    </xf>
    <xf numFmtId="166" fontId="4" fillId="0" borderId="0" xfId="0" applyNumberFormat="1" applyFont="1" applyAlignment="1">
      <alignment horizontal="center" vertical="center" wrapText="1"/>
    </xf>
  </cellXfs>
  <cellStyles count="6">
    <cellStyle name="Normal" xfId="5" xr:uid="{053474C7-7CAA-4003-BBB9-59BEB15C6F2D}"/>
    <cellStyle name="Обычный" xfId="0" builtinId="0"/>
    <cellStyle name="Обычный 2" xfId="1" xr:uid="{00000000-0005-0000-0000-000001000000}"/>
    <cellStyle name="Обычный 3" xfId="3" xr:uid="{00000000-0005-0000-0000-000002000000}"/>
    <cellStyle name="Обычный 4" xfId="4" xr:uid="{00000000-0005-0000-0000-000003000000}"/>
    <cellStyle name="Обычный_2012 йил иш режаси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693669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314325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276225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93059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76200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11553825" y="762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396323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9321248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354910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9841810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248769</xdr:colOff>
      <xdr:row>1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10716744" y="1000125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378278</xdr:colOff>
      <xdr:row>0</xdr:row>
      <xdr:rowOff>190500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15414171" y="1905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00B0F0"/>
    <pageSetUpPr fitToPage="1"/>
  </sheetPr>
  <dimension ref="A1:AD16"/>
  <sheetViews>
    <sheetView zoomScale="70" zoomScaleNormal="70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D16" sqref="D16:F16"/>
    </sheetView>
  </sheetViews>
  <sheetFormatPr defaultColWidth="9.140625" defaultRowHeight="18.75" x14ac:dyDescent="0.3"/>
  <cols>
    <col min="1" max="1" width="6.7109375" style="6" customWidth="1"/>
    <col min="2" max="2" width="53.140625" style="6" customWidth="1"/>
    <col min="3" max="6" width="20.7109375" style="6" customWidth="1"/>
    <col min="7" max="7" width="32.85546875" style="6" customWidth="1"/>
    <col min="8" max="18" width="15.7109375" style="6" customWidth="1"/>
    <col min="19" max="30" width="9.140625" style="6"/>
    <col min="31" max="16384" width="9.140625" style="8"/>
  </cols>
  <sheetData>
    <row r="1" spans="1:30" ht="75" customHeight="1" x14ac:dyDescent="0.3">
      <c r="F1" s="169" t="s">
        <v>82</v>
      </c>
      <c r="G1" s="170"/>
    </row>
    <row r="2" spans="1:30" x14ac:dyDescent="0.3">
      <c r="F2" s="171"/>
      <c r="G2" s="171"/>
    </row>
    <row r="3" spans="1:30" ht="4.5" customHeight="1" x14ac:dyDescent="0.3">
      <c r="F3" s="171"/>
      <c r="G3" s="171"/>
    </row>
    <row r="4" spans="1:30" x14ac:dyDescent="0.3">
      <c r="F4" s="171"/>
      <c r="G4" s="171"/>
    </row>
    <row r="5" spans="1:30" ht="3.75" customHeight="1" x14ac:dyDescent="0.3"/>
    <row r="6" spans="1:30" ht="57.6" customHeight="1" x14ac:dyDescent="0.3">
      <c r="A6" s="174" t="s">
        <v>1129</v>
      </c>
      <c r="B6" s="174"/>
      <c r="C6" s="174"/>
      <c r="D6" s="174"/>
      <c r="E6" s="174"/>
      <c r="F6" s="174"/>
      <c r="G6" s="174"/>
    </row>
    <row r="7" spans="1:30" x14ac:dyDescent="0.3">
      <c r="A7" s="175" t="s">
        <v>12</v>
      </c>
      <c r="B7" s="175"/>
      <c r="C7" s="175"/>
      <c r="D7" s="175"/>
      <c r="E7" s="175"/>
      <c r="F7" s="175"/>
      <c r="G7" s="175"/>
    </row>
    <row r="8" spans="1:30" x14ac:dyDescent="0.3">
      <c r="G8" s="9"/>
    </row>
    <row r="9" spans="1:30" ht="32.450000000000003" customHeight="1" x14ac:dyDescent="0.3">
      <c r="A9" s="176" t="s">
        <v>13</v>
      </c>
      <c r="B9" s="176" t="s">
        <v>185</v>
      </c>
      <c r="C9" s="176" t="s">
        <v>0</v>
      </c>
      <c r="D9" s="176"/>
      <c r="E9" s="176"/>
      <c r="F9" s="176"/>
      <c r="G9" s="176"/>
      <c r="H9" s="10"/>
      <c r="I9" s="10"/>
      <c r="J9" s="10"/>
      <c r="K9" s="10"/>
    </row>
    <row r="10" spans="1:30" x14ac:dyDescent="0.3">
      <c r="A10" s="176"/>
      <c r="B10" s="176"/>
      <c r="C10" s="176" t="s">
        <v>5</v>
      </c>
      <c r="D10" s="176" t="s">
        <v>1</v>
      </c>
      <c r="E10" s="176"/>
      <c r="F10" s="176"/>
      <c r="G10" s="176"/>
    </row>
    <row r="11" spans="1:30" ht="112.5" x14ac:dyDescent="0.3">
      <c r="A11" s="176"/>
      <c r="B11" s="176"/>
      <c r="C11" s="176"/>
      <c r="D11" s="7" t="s">
        <v>2</v>
      </c>
      <c r="E11" s="52" t="s">
        <v>89</v>
      </c>
      <c r="F11" s="7" t="s">
        <v>3</v>
      </c>
      <c r="G11" s="7" t="s">
        <v>4</v>
      </c>
    </row>
    <row r="12" spans="1:30" ht="28.5" hidden="1" customHeight="1" x14ac:dyDescent="0.3">
      <c r="A12" s="14" t="e">
        <f>+#REF!+1</f>
        <v>#REF!</v>
      </c>
      <c r="B12" s="15"/>
      <c r="C12" s="21"/>
      <c r="D12" s="14"/>
      <c r="E12" s="14"/>
      <c r="F12" s="14"/>
      <c r="G12" s="16"/>
    </row>
    <row r="13" spans="1:30" ht="28.5" hidden="1" customHeight="1" x14ac:dyDescent="0.3">
      <c r="A13" s="14" t="e">
        <f t="shared" ref="A13:A14" si="0">+A12+1</f>
        <v>#REF!</v>
      </c>
      <c r="B13" s="15"/>
      <c r="C13" s="21"/>
      <c r="D13" s="14"/>
      <c r="E13" s="14"/>
      <c r="F13" s="14"/>
      <c r="G13" s="16"/>
    </row>
    <row r="14" spans="1:30" ht="28.5" hidden="1" customHeight="1" x14ac:dyDescent="0.3">
      <c r="A14" s="14" t="e">
        <f t="shared" si="0"/>
        <v>#REF!</v>
      </c>
      <c r="B14" s="15"/>
      <c r="C14" s="21"/>
      <c r="D14" s="14"/>
      <c r="E14" s="14"/>
      <c r="F14" s="14"/>
      <c r="G14" s="16"/>
    </row>
    <row r="15" spans="1:30" ht="64.5" customHeight="1" x14ac:dyDescent="0.3">
      <c r="A15" s="17" t="s">
        <v>190</v>
      </c>
      <c r="B15" s="19" t="s">
        <v>254</v>
      </c>
      <c r="C15" s="114">
        <f>D15+E15+F15</f>
        <v>18410084.899999999</v>
      </c>
      <c r="D15" s="114">
        <v>9251731</v>
      </c>
      <c r="E15" s="114">
        <v>2314886.7999999998</v>
      </c>
      <c r="F15" s="114">
        <v>6843467.0999999996</v>
      </c>
      <c r="G15" s="17">
        <v>0</v>
      </c>
    </row>
    <row r="16" spans="1:30" s="13" customFormat="1" ht="28.5" customHeight="1" x14ac:dyDescent="0.3">
      <c r="A16" s="172" t="s">
        <v>18</v>
      </c>
      <c r="B16" s="173"/>
      <c r="C16" s="114">
        <f>D16+E16+F16</f>
        <v>18410084.899999999</v>
      </c>
      <c r="D16" s="114">
        <v>9251731</v>
      </c>
      <c r="E16" s="114">
        <v>2314886.7999999998</v>
      </c>
      <c r="F16" s="114">
        <v>6843467.0999999996</v>
      </c>
      <c r="G16" s="17">
        <v>0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</sheetData>
  <mergeCells count="12">
    <mergeCell ref="F1:G1"/>
    <mergeCell ref="F2:G2"/>
    <mergeCell ref="F3:G3"/>
    <mergeCell ref="F4:G4"/>
    <mergeCell ref="A16:B16"/>
    <mergeCell ref="A6:G6"/>
    <mergeCell ref="A7:G7"/>
    <mergeCell ref="A9:A11"/>
    <mergeCell ref="B9:B11"/>
    <mergeCell ref="C9:G9"/>
    <mergeCell ref="C10:C11"/>
    <mergeCell ref="D10:G10"/>
  </mergeCells>
  <printOptions horizontalCentered="1"/>
  <pageMargins left="0.19685039370078741" right="0.19685039370078741" top="0.19685039370078741" bottom="0.19685039370078741" header="0" footer="0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R26"/>
  <sheetViews>
    <sheetView view="pageBreakPreview" zoomScaleNormal="100" zoomScaleSheetLayoutView="100" workbookViewId="0">
      <selection activeCell="F9" sqref="F9"/>
    </sheetView>
  </sheetViews>
  <sheetFormatPr defaultRowHeight="15" x14ac:dyDescent="0.25"/>
  <cols>
    <col min="1" max="1" width="6" style="38" customWidth="1"/>
    <col min="2" max="3" width="11.5703125" style="38" bestFit="1" customWidth="1"/>
    <col min="4" max="4" width="14.42578125" style="38" customWidth="1"/>
    <col min="5" max="5" width="16" style="38" bestFit="1" customWidth="1"/>
    <col min="6" max="6" width="15.28515625" style="38" bestFit="1" customWidth="1"/>
    <col min="7" max="7" width="13.7109375" style="38" customWidth="1"/>
    <col min="8" max="8" width="14.5703125" style="38" customWidth="1"/>
    <col min="9" max="9" width="12.28515625" style="38" customWidth="1"/>
    <col min="10" max="10" width="12.7109375" style="38" customWidth="1"/>
    <col min="11" max="11" width="12" style="38" customWidth="1"/>
    <col min="12" max="12" width="14.85546875" style="38" customWidth="1"/>
    <col min="13" max="16384" width="9.140625" style="38"/>
  </cols>
  <sheetData>
    <row r="1" spans="1:18" ht="63.75" customHeight="1" x14ac:dyDescent="0.25">
      <c r="I1" s="225" t="s">
        <v>156</v>
      </c>
      <c r="J1" s="225"/>
      <c r="K1" s="225"/>
      <c r="L1" s="225"/>
    </row>
    <row r="4" spans="1:18" ht="48" customHeight="1" x14ac:dyDescent="0.25">
      <c r="A4" s="219" t="s">
        <v>157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6" spans="1:18" x14ac:dyDescent="0.25">
      <c r="A6" s="223" t="s">
        <v>13</v>
      </c>
      <c r="B6" s="223" t="s">
        <v>158</v>
      </c>
      <c r="C6" s="223" t="s">
        <v>159</v>
      </c>
      <c r="D6" s="223" t="s">
        <v>160</v>
      </c>
      <c r="E6" s="223" t="s">
        <v>161</v>
      </c>
      <c r="F6" s="223" t="s">
        <v>162</v>
      </c>
      <c r="G6" s="223" t="s">
        <v>163</v>
      </c>
      <c r="H6" s="223" t="s">
        <v>164</v>
      </c>
      <c r="I6" s="220" t="s">
        <v>165</v>
      </c>
      <c r="J6" s="221"/>
      <c r="K6" s="222"/>
      <c r="L6" s="223" t="s">
        <v>166</v>
      </c>
      <c r="M6" s="83"/>
      <c r="N6" s="83"/>
      <c r="O6" s="83"/>
      <c r="P6" s="83"/>
      <c r="Q6" s="83"/>
      <c r="R6" s="83"/>
    </row>
    <row r="7" spans="1:18" ht="28.5" x14ac:dyDescent="0.25">
      <c r="A7" s="224"/>
      <c r="B7" s="224"/>
      <c r="C7" s="224"/>
      <c r="D7" s="224"/>
      <c r="E7" s="224"/>
      <c r="F7" s="224"/>
      <c r="G7" s="224"/>
      <c r="H7" s="224"/>
      <c r="I7" s="80" t="s">
        <v>167</v>
      </c>
      <c r="J7" s="80" t="s">
        <v>168</v>
      </c>
      <c r="K7" s="80" t="s">
        <v>169</v>
      </c>
      <c r="L7" s="224"/>
      <c r="M7" s="83"/>
      <c r="N7" s="83"/>
      <c r="O7" s="83"/>
      <c r="P7" s="83"/>
      <c r="Q7" s="83"/>
      <c r="R7" s="83"/>
    </row>
    <row r="8" spans="1:18" x14ac:dyDescent="0.25">
      <c r="A8" s="84"/>
      <c r="B8" s="84"/>
      <c r="C8" s="84"/>
      <c r="D8" s="70"/>
      <c r="E8" s="70"/>
      <c r="F8" s="70"/>
      <c r="G8" s="70"/>
      <c r="H8" s="70"/>
      <c r="I8" s="70"/>
      <c r="J8" s="70"/>
      <c r="K8" s="70"/>
      <c r="L8" s="70"/>
      <c r="M8" s="83"/>
      <c r="N8" s="83"/>
      <c r="O8" s="83"/>
      <c r="P8" s="83"/>
      <c r="Q8" s="83"/>
      <c r="R8" s="83"/>
    </row>
    <row r="9" spans="1:18" x14ac:dyDescent="0.25">
      <c r="A9" s="84"/>
      <c r="B9" s="84"/>
      <c r="C9" s="84"/>
      <c r="D9" s="70"/>
      <c r="E9" s="70"/>
      <c r="F9" s="70"/>
      <c r="G9" s="70"/>
      <c r="H9" s="70"/>
      <c r="I9" s="70"/>
      <c r="J9" s="70"/>
      <c r="K9" s="70"/>
      <c r="L9" s="70"/>
      <c r="M9" s="83"/>
      <c r="N9" s="83"/>
      <c r="O9" s="83"/>
      <c r="P9" s="83"/>
      <c r="Q9" s="83"/>
      <c r="R9" s="83"/>
    </row>
    <row r="10" spans="1:18" x14ac:dyDescent="0.25">
      <c r="A10" s="84"/>
      <c r="B10" s="84"/>
      <c r="C10" s="84"/>
      <c r="D10" s="70"/>
      <c r="E10" s="70"/>
      <c r="F10" s="70"/>
      <c r="G10" s="70"/>
      <c r="H10" s="70"/>
      <c r="I10" s="70"/>
      <c r="J10" s="70"/>
      <c r="K10" s="70"/>
      <c r="L10" s="70"/>
      <c r="M10" s="83"/>
      <c r="N10" s="83"/>
      <c r="O10" s="83"/>
      <c r="P10" s="83"/>
      <c r="Q10" s="83"/>
      <c r="R10" s="83"/>
    </row>
    <row r="11" spans="1:18" x14ac:dyDescent="0.25">
      <c r="A11" s="84"/>
      <c r="B11" s="84"/>
      <c r="C11" s="84"/>
      <c r="D11" s="70"/>
      <c r="E11" s="70"/>
      <c r="F11" s="70"/>
      <c r="G11" s="70"/>
      <c r="H11" s="70"/>
      <c r="I11" s="70"/>
      <c r="J11" s="70"/>
      <c r="K11" s="70"/>
      <c r="L11" s="70"/>
      <c r="M11" s="83"/>
      <c r="N11" s="83"/>
      <c r="O11" s="83"/>
      <c r="P11" s="83"/>
      <c r="Q11" s="83"/>
      <c r="R11" s="83"/>
    </row>
    <row r="12" spans="1:18" x14ac:dyDescent="0.25">
      <c r="A12" s="84"/>
      <c r="B12" s="84"/>
      <c r="C12" s="84"/>
      <c r="D12" s="70"/>
      <c r="E12" s="70"/>
      <c r="F12" s="70"/>
      <c r="G12" s="70"/>
      <c r="H12" s="70"/>
      <c r="I12" s="70"/>
      <c r="J12" s="70"/>
      <c r="K12" s="70"/>
      <c r="L12" s="70"/>
      <c r="M12" s="83"/>
      <c r="N12" s="83"/>
      <c r="O12" s="83"/>
      <c r="P12" s="83"/>
      <c r="Q12" s="83"/>
      <c r="R12" s="83"/>
    </row>
    <row r="13" spans="1:18" x14ac:dyDescent="0.25">
      <c r="A13" s="84"/>
      <c r="B13" s="84"/>
      <c r="C13" s="84"/>
      <c r="D13" s="70"/>
      <c r="E13" s="70"/>
      <c r="F13" s="70"/>
      <c r="G13" s="70"/>
      <c r="H13" s="70"/>
      <c r="I13" s="70"/>
      <c r="J13" s="70"/>
      <c r="K13" s="70"/>
      <c r="L13" s="70"/>
      <c r="M13" s="83"/>
      <c r="N13" s="83"/>
      <c r="O13" s="83"/>
      <c r="P13" s="83"/>
      <c r="Q13" s="83"/>
      <c r="R13" s="83"/>
    </row>
    <row r="14" spans="1:18" x14ac:dyDescent="0.25">
      <c r="A14" s="84"/>
      <c r="B14" s="84"/>
      <c r="C14" s="84"/>
      <c r="D14" s="70"/>
      <c r="E14" s="70"/>
      <c r="F14" s="70"/>
      <c r="G14" s="70"/>
      <c r="H14" s="70"/>
      <c r="I14" s="70"/>
      <c r="J14" s="70"/>
      <c r="K14" s="70"/>
      <c r="L14" s="70"/>
      <c r="M14" s="83"/>
      <c r="N14" s="83"/>
      <c r="O14" s="83"/>
      <c r="P14" s="83"/>
      <c r="Q14" s="83"/>
      <c r="R14" s="83"/>
    </row>
    <row r="15" spans="1:18" x14ac:dyDescent="0.25">
      <c r="A15" s="84"/>
      <c r="B15" s="84"/>
      <c r="C15" s="84"/>
      <c r="D15" s="70"/>
      <c r="E15" s="70"/>
      <c r="F15" s="70"/>
      <c r="G15" s="70"/>
      <c r="H15" s="70"/>
      <c r="I15" s="70"/>
      <c r="J15" s="70"/>
      <c r="K15" s="70"/>
      <c r="L15" s="70"/>
      <c r="M15" s="83"/>
      <c r="N15" s="83"/>
      <c r="O15" s="83"/>
      <c r="P15" s="83"/>
      <c r="Q15" s="83"/>
      <c r="R15" s="83"/>
    </row>
    <row r="16" spans="1:18" x14ac:dyDescent="0.25"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</row>
    <row r="17" spans="4:18" x14ac:dyDescent="0.25"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</row>
    <row r="18" spans="4:18" x14ac:dyDescent="0.25"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</row>
    <row r="19" spans="4:18" x14ac:dyDescent="0.25"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</row>
    <row r="20" spans="4:18" x14ac:dyDescent="0.25"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</row>
    <row r="21" spans="4:18" x14ac:dyDescent="0.25"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</row>
    <row r="22" spans="4:18" x14ac:dyDescent="0.25"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</row>
    <row r="23" spans="4:18" x14ac:dyDescent="0.25"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</row>
    <row r="24" spans="4:18" x14ac:dyDescent="0.25"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</row>
    <row r="25" spans="4:18" x14ac:dyDescent="0.25"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</row>
    <row r="26" spans="4:18" x14ac:dyDescent="0.25"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</row>
  </sheetData>
  <mergeCells count="12">
    <mergeCell ref="I6:K6"/>
    <mergeCell ref="L6:L7"/>
    <mergeCell ref="I1:L1"/>
    <mergeCell ref="A4:L4"/>
    <mergeCell ref="A6:A7"/>
    <mergeCell ref="B6:B7"/>
    <mergeCell ref="C6:C7"/>
    <mergeCell ref="D6:D7"/>
    <mergeCell ref="E6:E7"/>
    <mergeCell ref="F6:F7"/>
    <mergeCell ref="G6:G7"/>
    <mergeCell ref="H6:H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D14"/>
  <sheetViews>
    <sheetView zoomScale="115" zoomScaleNormal="115" workbookViewId="0">
      <selection activeCell="F9" sqref="F9"/>
    </sheetView>
  </sheetViews>
  <sheetFormatPr defaultRowHeight="15" x14ac:dyDescent="0.25"/>
  <cols>
    <col min="1" max="1" width="7" style="38" customWidth="1"/>
    <col min="2" max="2" width="46" style="38" customWidth="1"/>
    <col min="3" max="3" width="18" style="38" customWidth="1"/>
    <col min="4" max="4" width="44.5703125" style="38" customWidth="1"/>
    <col min="5" max="16384" width="9.140625" style="38"/>
  </cols>
  <sheetData>
    <row r="1" spans="1:4" ht="66" customHeight="1" x14ac:dyDescent="0.25">
      <c r="D1" s="66" t="s">
        <v>170</v>
      </c>
    </row>
    <row r="2" spans="1:4" ht="67.5" customHeight="1" x14ac:dyDescent="0.25">
      <c r="A2" s="216" t="s">
        <v>171</v>
      </c>
      <c r="B2" s="216"/>
      <c r="C2" s="216"/>
      <c r="D2" s="216"/>
    </row>
    <row r="4" spans="1:4" ht="30.75" customHeight="1" x14ac:dyDescent="0.25">
      <c r="A4" s="85" t="s">
        <v>13</v>
      </c>
      <c r="B4" s="85" t="s">
        <v>49</v>
      </c>
      <c r="C4" s="85" t="s">
        <v>47</v>
      </c>
      <c r="D4" s="85" t="s">
        <v>172</v>
      </c>
    </row>
    <row r="5" spans="1:4" x14ac:dyDescent="0.25">
      <c r="A5" s="86">
        <v>1</v>
      </c>
      <c r="B5" s="86"/>
      <c r="C5" s="86"/>
      <c r="D5" s="86"/>
    </row>
    <row r="6" spans="1:4" x14ac:dyDescent="0.25">
      <c r="A6" s="86">
        <f>+A5+1</f>
        <v>2</v>
      </c>
      <c r="B6" s="87"/>
      <c r="C6" s="87"/>
      <c r="D6" s="88"/>
    </row>
    <row r="7" spans="1:4" x14ac:dyDescent="0.25">
      <c r="A7" s="86">
        <f t="shared" ref="A7:A14" si="0">+A6+1</f>
        <v>3</v>
      </c>
      <c r="B7" s="87"/>
      <c r="C7" s="87"/>
      <c r="D7" s="88"/>
    </row>
    <row r="8" spans="1:4" x14ac:dyDescent="0.25">
      <c r="A8" s="86">
        <f t="shared" si="0"/>
        <v>4</v>
      </c>
      <c r="B8" s="87"/>
      <c r="C8" s="87"/>
      <c r="D8" s="88"/>
    </row>
    <row r="9" spans="1:4" x14ac:dyDescent="0.25">
      <c r="A9" s="86">
        <f t="shared" si="0"/>
        <v>5</v>
      </c>
      <c r="B9" s="87"/>
      <c r="C9" s="87"/>
      <c r="D9" s="88"/>
    </row>
    <row r="10" spans="1:4" x14ac:dyDescent="0.25">
      <c r="A10" s="86">
        <f t="shared" si="0"/>
        <v>6</v>
      </c>
      <c r="B10" s="87"/>
      <c r="C10" s="87"/>
      <c r="D10" s="88"/>
    </row>
    <row r="11" spans="1:4" x14ac:dyDescent="0.25">
      <c r="A11" s="86">
        <f t="shared" si="0"/>
        <v>7</v>
      </c>
      <c r="B11" s="87"/>
      <c r="C11" s="87"/>
      <c r="D11" s="88"/>
    </row>
    <row r="12" spans="1:4" x14ac:dyDescent="0.25">
      <c r="A12" s="86">
        <f t="shared" si="0"/>
        <v>8</v>
      </c>
      <c r="B12" s="87"/>
      <c r="C12" s="87"/>
      <c r="D12" s="88"/>
    </row>
    <row r="13" spans="1:4" x14ac:dyDescent="0.25">
      <c r="A13" s="86">
        <f t="shared" si="0"/>
        <v>9</v>
      </c>
      <c r="B13" s="87"/>
      <c r="C13" s="87"/>
      <c r="D13" s="88"/>
    </row>
    <row r="14" spans="1:4" x14ac:dyDescent="0.25">
      <c r="A14" s="86">
        <f t="shared" si="0"/>
        <v>10</v>
      </c>
      <c r="B14" s="87"/>
      <c r="C14" s="87"/>
      <c r="D14" s="88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D14"/>
  <sheetViews>
    <sheetView zoomScale="115" zoomScaleNormal="115" workbookViewId="0">
      <selection activeCell="D18" sqref="D18"/>
    </sheetView>
  </sheetViews>
  <sheetFormatPr defaultRowHeight="15" x14ac:dyDescent="0.25"/>
  <cols>
    <col min="1" max="1" width="7" style="38" customWidth="1"/>
    <col min="2" max="2" width="38.42578125" style="38" customWidth="1"/>
    <col min="3" max="3" width="22.140625" style="38" customWidth="1"/>
    <col min="4" max="4" width="47.28515625" style="38" customWidth="1"/>
    <col min="5" max="16384" width="9.140625" style="38"/>
  </cols>
  <sheetData>
    <row r="1" spans="1:4" ht="60" customHeight="1" x14ac:dyDescent="0.25">
      <c r="D1" s="66" t="s">
        <v>173</v>
      </c>
    </row>
    <row r="2" spans="1:4" ht="64.5" customHeight="1" x14ac:dyDescent="0.25">
      <c r="A2" s="216" t="s">
        <v>174</v>
      </c>
      <c r="B2" s="216"/>
      <c r="C2" s="216"/>
      <c r="D2" s="216"/>
    </row>
    <row r="4" spans="1:4" ht="30.75" customHeight="1" x14ac:dyDescent="0.25">
      <c r="A4" s="85" t="s">
        <v>13</v>
      </c>
      <c r="B4" s="85" t="s">
        <v>49</v>
      </c>
      <c r="C4" s="85" t="s">
        <v>47</v>
      </c>
      <c r="D4" s="85" t="s">
        <v>172</v>
      </c>
    </row>
    <row r="5" spans="1:4" x14ac:dyDescent="0.25">
      <c r="A5" s="86">
        <v>1</v>
      </c>
      <c r="B5" s="86"/>
      <c r="C5" s="86"/>
      <c r="D5" s="86"/>
    </row>
    <row r="6" spans="1:4" x14ac:dyDescent="0.25">
      <c r="A6" s="86">
        <f>+A5+1</f>
        <v>2</v>
      </c>
      <c r="B6" s="87"/>
      <c r="C6" s="87"/>
      <c r="D6" s="88"/>
    </row>
    <row r="7" spans="1:4" x14ac:dyDescent="0.25">
      <c r="A7" s="86">
        <f t="shared" ref="A7:A14" si="0">+A6+1</f>
        <v>3</v>
      </c>
      <c r="B7" s="87"/>
      <c r="C7" s="87"/>
      <c r="D7" s="88"/>
    </row>
    <row r="8" spans="1:4" x14ac:dyDescent="0.25">
      <c r="A8" s="86">
        <f t="shared" si="0"/>
        <v>4</v>
      </c>
      <c r="B8" s="87"/>
      <c r="C8" s="87"/>
      <c r="D8" s="88"/>
    </row>
    <row r="9" spans="1:4" x14ac:dyDescent="0.25">
      <c r="A9" s="86">
        <f t="shared" si="0"/>
        <v>5</v>
      </c>
      <c r="B9" s="87"/>
      <c r="C9" s="87"/>
      <c r="D9" s="88"/>
    </row>
    <row r="10" spans="1:4" x14ac:dyDescent="0.25">
      <c r="A10" s="86">
        <f t="shared" si="0"/>
        <v>6</v>
      </c>
      <c r="B10" s="87"/>
      <c r="C10" s="87"/>
      <c r="D10" s="88"/>
    </row>
    <row r="11" spans="1:4" x14ac:dyDescent="0.25">
      <c r="A11" s="86">
        <f t="shared" si="0"/>
        <v>7</v>
      </c>
      <c r="B11" s="87"/>
      <c r="C11" s="87"/>
      <c r="D11" s="88"/>
    </row>
    <row r="12" spans="1:4" x14ac:dyDescent="0.25">
      <c r="A12" s="86">
        <f t="shared" si="0"/>
        <v>8</v>
      </c>
      <c r="B12" s="87"/>
      <c r="C12" s="87"/>
      <c r="D12" s="88"/>
    </row>
    <row r="13" spans="1:4" x14ac:dyDescent="0.25">
      <c r="A13" s="86">
        <f t="shared" si="0"/>
        <v>9</v>
      </c>
      <c r="B13" s="87"/>
      <c r="C13" s="87"/>
      <c r="D13" s="88"/>
    </row>
    <row r="14" spans="1:4" x14ac:dyDescent="0.25">
      <c r="A14" s="86">
        <f t="shared" si="0"/>
        <v>10</v>
      </c>
      <c r="B14" s="87"/>
      <c r="C14" s="87"/>
      <c r="D14" s="88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J16"/>
  <sheetViews>
    <sheetView zoomScaleNormal="100" workbookViewId="0">
      <selection activeCell="F16" sqref="F16"/>
    </sheetView>
  </sheetViews>
  <sheetFormatPr defaultRowHeight="15" x14ac:dyDescent="0.25"/>
  <cols>
    <col min="1" max="1" width="9.140625" style="38"/>
    <col min="2" max="2" width="52.85546875" style="38" customWidth="1"/>
    <col min="3" max="3" width="20.85546875" style="38" customWidth="1"/>
    <col min="4" max="4" width="55.85546875" style="38" customWidth="1"/>
    <col min="5" max="16384" width="9.140625" style="38"/>
  </cols>
  <sheetData>
    <row r="1" spans="1:10" ht="78.75" x14ac:dyDescent="0.25">
      <c r="A1" s="89"/>
      <c r="B1" s="90"/>
      <c r="C1" s="89"/>
      <c r="D1" s="91" t="s">
        <v>175</v>
      </c>
    </row>
    <row r="2" spans="1:10" ht="72.75" customHeight="1" x14ac:dyDescent="0.25">
      <c r="A2" s="216" t="s">
        <v>176</v>
      </c>
      <c r="B2" s="216"/>
      <c r="C2" s="216"/>
      <c r="D2" s="216"/>
      <c r="E2" s="92"/>
      <c r="F2" s="92"/>
      <c r="G2" s="92"/>
      <c r="H2" s="92"/>
      <c r="I2" s="92"/>
      <c r="J2" s="92"/>
    </row>
    <row r="3" spans="1:10" ht="19.5" x14ac:dyDescent="0.25">
      <c r="A3" s="227" t="s">
        <v>177</v>
      </c>
      <c r="B3" s="227"/>
      <c r="C3" s="227"/>
      <c r="D3" s="227"/>
    </row>
    <row r="4" spans="1:10" ht="18.75" x14ac:dyDescent="0.25">
      <c r="A4" s="89"/>
      <c r="B4" s="89"/>
      <c r="C4" s="89"/>
      <c r="D4" s="89"/>
    </row>
    <row r="5" spans="1:10" ht="24.75" customHeight="1" x14ac:dyDescent="0.25">
      <c r="A5" s="228" t="s">
        <v>13</v>
      </c>
      <c r="B5" s="228" t="s">
        <v>178</v>
      </c>
      <c r="C5" s="228" t="s">
        <v>179</v>
      </c>
      <c r="D5" s="228" t="s">
        <v>180</v>
      </c>
    </row>
    <row r="6" spans="1:10" ht="26.25" customHeight="1" x14ac:dyDescent="0.25">
      <c r="A6" s="228"/>
      <c r="B6" s="228"/>
      <c r="C6" s="228"/>
      <c r="D6" s="228"/>
    </row>
    <row r="7" spans="1:10" ht="18.75" x14ac:dyDescent="0.25">
      <c r="A7" s="93"/>
      <c r="B7" s="94"/>
      <c r="C7" s="94"/>
      <c r="D7" s="94"/>
    </row>
    <row r="8" spans="1:10" ht="18.75" x14ac:dyDescent="0.25">
      <c r="A8" s="93"/>
      <c r="B8" s="95"/>
      <c r="C8" s="93"/>
      <c r="D8" s="93"/>
    </row>
    <row r="9" spans="1:10" ht="18.75" x14ac:dyDescent="0.25">
      <c r="A9" s="93"/>
      <c r="B9" s="95"/>
      <c r="C9" s="94"/>
      <c r="D9" s="94"/>
    </row>
    <row r="10" spans="1:10" ht="18.75" x14ac:dyDescent="0.25">
      <c r="A10" s="93"/>
      <c r="B10" s="95"/>
      <c r="C10" s="94"/>
      <c r="D10" s="94"/>
    </row>
    <row r="11" spans="1:10" ht="18.75" x14ac:dyDescent="0.25">
      <c r="A11" s="93"/>
      <c r="B11" s="95"/>
      <c r="C11" s="93"/>
      <c r="D11" s="94"/>
    </row>
    <row r="12" spans="1:10" ht="18.75" x14ac:dyDescent="0.25">
      <c r="A12" s="93"/>
      <c r="B12" s="94"/>
      <c r="C12" s="94"/>
      <c r="D12" s="94"/>
    </row>
    <row r="15" spans="1:10" ht="15.75" customHeight="1" x14ac:dyDescent="0.25">
      <c r="A15" s="226" t="s">
        <v>181</v>
      </c>
      <c r="B15" s="226"/>
      <c r="C15" s="226"/>
      <c r="D15" s="226"/>
    </row>
    <row r="16" spans="1:10" x14ac:dyDescent="0.25">
      <c r="A16" s="226"/>
      <c r="B16" s="226"/>
      <c r="C16" s="226"/>
      <c r="D16" s="226"/>
    </row>
  </sheetData>
  <mergeCells count="7">
    <mergeCell ref="A15:D16"/>
    <mergeCell ref="A2:D2"/>
    <mergeCell ref="A3:D3"/>
    <mergeCell ref="A5:A6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K30"/>
  <sheetViews>
    <sheetView topLeftCell="A7" zoomScaleNormal="100" workbookViewId="0">
      <selection activeCell="A3" sqref="A3:K3"/>
    </sheetView>
  </sheetViews>
  <sheetFormatPr defaultRowHeight="15" x14ac:dyDescent="0.25"/>
  <cols>
    <col min="1" max="1" width="6.7109375" style="38" customWidth="1"/>
    <col min="2" max="2" width="24.7109375" style="38" customWidth="1"/>
    <col min="3" max="3" width="14.5703125" style="38" customWidth="1"/>
    <col min="4" max="6" width="27.42578125" style="38" customWidth="1"/>
    <col min="7" max="7" width="11" style="38" customWidth="1"/>
    <col min="8" max="8" width="18" style="38" customWidth="1"/>
    <col min="9" max="9" width="12.42578125" style="38" customWidth="1"/>
    <col min="10" max="10" width="13.7109375" style="38" customWidth="1"/>
    <col min="11" max="11" width="14.85546875" style="38" customWidth="1"/>
    <col min="12" max="16384" width="9.140625" style="38"/>
  </cols>
  <sheetData>
    <row r="1" spans="1:11" ht="66" customHeight="1" x14ac:dyDescent="0.25">
      <c r="A1" s="6"/>
      <c r="B1" s="6"/>
      <c r="C1" s="6"/>
      <c r="D1" s="6"/>
      <c r="E1" s="6"/>
      <c r="H1" s="193" t="s">
        <v>87</v>
      </c>
      <c r="I1" s="171"/>
      <c r="J1" s="171"/>
      <c r="K1" s="171"/>
    </row>
    <row r="2" spans="1:11" ht="18.75" x14ac:dyDescent="0.25">
      <c r="A2" s="6"/>
      <c r="B2" s="6"/>
      <c r="C2" s="6"/>
      <c r="D2" s="6"/>
      <c r="E2" s="6"/>
      <c r="I2" s="171"/>
      <c r="J2" s="171"/>
      <c r="K2" s="171"/>
    </row>
    <row r="3" spans="1:11" ht="63" customHeight="1" x14ac:dyDescent="0.25">
      <c r="A3" s="174" t="s">
        <v>906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</row>
    <row r="4" spans="1:11" ht="18.75" x14ac:dyDescent="0.25">
      <c r="A4" s="175" t="s">
        <v>26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</row>
    <row r="5" spans="1:11" ht="37.5" x14ac:dyDescent="0.25">
      <c r="A5" s="6"/>
      <c r="B5" s="12" t="s">
        <v>27</v>
      </c>
      <c r="C5" s="12"/>
      <c r="D5" s="6"/>
      <c r="E5" s="6"/>
      <c r="F5" s="6"/>
      <c r="G5" s="6"/>
      <c r="H5" s="6"/>
      <c r="I5" s="6"/>
      <c r="J5" s="6"/>
      <c r="K5" s="33"/>
    </row>
    <row r="6" spans="1:11" s="62" customFormat="1" ht="35.25" customHeight="1" x14ac:dyDescent="0.25">
      <c r="A6" s="232" t="s">
        <v>13</v>
      </c>
      <c r="B6" s="232" t="s">
        <v>22</v>
      </c>
      <c r="C6" s="232" t="s">
        <v>47</v>
      </c>
      <c r="D6" s="232" t="s">
        <v>30</v>
      </c>
      <c r="E6" s="232" t="s">
        <v>33</v>
      </c>
      <c r="F6" s="232" t="s">
        <v>70</v>
      </c>
      <c r="G6" s="232" t="s">
        <v>25</v>
      </c>
      <c r="H6" s="232"/>
      <c r="I6" s="232" t="s">
        <v>75</v>
      </c>
      <c r="J6" s="232"/>
      <c r="K6" s="232"/>
    </row>
    <row r="7" spans="1:11" s="62" customFormat="1" ht="48" customHeight="1" x14ac:dyDescent="0.25">
      <c r="A7" s="232"/>
      <c r="B7" s="232"/>
      <c r="C7" s="232"/>
      <c r="D7" s="232"/>
      <c r="E7" s="232"/>
      <c r="F7" s="232"/>
      <c r="G7" s="61" t="s">
        <v>29</v>
      </c>
      <c r="H7" s="61" t="s">
        <v>19</v>
      </c>
      <c r="I7" s="61" t="s">
        <v>76</v>
      </c>
      <c r="J7" s="61" t="s">
        <v>77</v>
      </c>
      <c r="K7" s="61" t="s">
        <v>78</v>
      </c>
    </row>
    <row r="8" spans="1:11" ht="18.75" customHeight="1" x14ac:dyDescent="0.25">
      <c r="A8" s="63">
        <v>1</v>
      </c>
      <c r="B8" s="229" t="s">
        <v>91</v>
      </c>
      <c r="C8" s="230"/>
      <c r="D8" s="230"/>
      <c r="E8" s="230"/>
      <c r="F8" s="230"/>
      <c r="G8" s="230"/>
      <c r="H8" s="230"/>
      <c r="I8" s="230"/>
      <c r="J8" s="230"/>
      <c r="K8" s="231"/>
    </row>
    <row r="9" spans="1:11" ht="18.75" x14ac:dyDescent="0.25">
      <c r="A9" s="30">
        <f>+A8+1</f>
        <v>2</v>
      </c>
      <c r="B9" s="31"/>
      <c r="C9" s="31"/>
      <c r="D9" s="30"/>
      <c r="E9" s="30"/>
      <c r="F9" s="30"/>
      <c r="G9" s="30"/>
      <c r="H9" s="30"/>
      <c r="I9" s="30"/>
      <c r="J9" s="30"/>
      <c r="K9" s="32"/>
    </row>
    <row r="10" spans="1:11" ht="18.75" x14ac:dyDescent="0.25">
      <c r="A10" s="30">
        <f t="shared" ref="A10" si="0">+A9+1</f>
        <v>3</v>
      </c>
      <c r="B10" s="31"/>
      <c r="C10" s="31"/>
      <c r="D10" s="30"/>
      <c r="E10" s="30"/>
      <c r="F10" s="30"/>
      <c r="G10" s="30"/>
      <c r="H10" s="30"/>
      <c r="I10" s="30"/>
      <c r="J10" s="30"/>
      <c r="K10" s="32"/>
    </row>
    <row r="11" spans="1:11" ht="18.75" x14ac:dyDescent="0.25">
      <c r="A11" s="176" t="s">
        <v>18</v>
      </c>
      <c r="B11" s="176"/>
      <c r="C11" s="60" t="s">
        <v>74</v>
      </c>
      <c r="D11" s="60">
        <f t="shared" ref="D11:I11" si="1">SUM(D8:D10)</f>
        <v>0</v>
      </c>
      <c r="E11" s="60">
        <f t="shared" si="1"/>
        <v>0</v>
      </c>
      <c r="F11" s="60">
        <f t="shared" si="1"/>
        <v>0</v>
      </c>
      <c r="G11" s="60">
        <f t="shared" si="1"/>
        <v>0</v>
      </c>
      <c r="H11" s="60">
        <f t="shared" si="1"/>
        <v>0</v>
      </c>
      <c r="I11" s="60">
        <f t="shared" si="1"/>
        <v>0</v>
      </c>
      <c r="J11" s="60">
        <v>0</v>
      </c>
      <c r="K11" s="60">
        <f>SUM(K8:K10)</f>
        <v>0</v>
      </c>
    </row>
    <row r="13" spans="1:11" ht="18.75" x14ac:dyDescent="0.25">
      <c r="A13" s="6"/>
      <c r="B13" s="59" t="s">
        <v>28</v>
      </c>
      <c r="C13" s="12"/>
      <c r="D13" s="6"/>
      <c r="E13" s="6"/>
      <c r="F13" s="33"/>
      <c r="G13" s="33"/>
      <c r="H13" s="33"/>
      <c r="I13" s="6"/>
      <c r="J13" s="6"/>
      <c r="K13" s="33"/>
    </row>
    <row r="14" spans="1:11" ht="15" customHeight="1" x14ac:dyDescent="0.25">
      <c r="A14" s="232" t="s">
        <v>13</v>
      </c>
      <c r="B14" s="232" t="s">
        <v>23</v>
      </c>
      <c r="C14" s="232" t="s">
        <v>47</v>
      </c>
      <c r="D14" s="232" t="s">
        <v>30</v>
      </c>
      <c r="E14" s="232" t="s">
        <v>33</v>
      </c>
      <c r="F14" s="232" t="s">
        <v>70</v>
      </c>
      <c r="G14" s="237" t="s">
        <v>24</v>
      </c>
      <c r="H14" s="238"/>
      <c r="I14" s="238"/>
      <c r="J14" s="238"/>
      <c r="K14" s="239"/>
    </row>
    <row r="15" spans="1:11" ht="48.6" customHeight="1" x14ac:dyDescent="0.25">
      <c r="A15" s="232"/>
      <c r="B15" s="232"/>
      <c r="C15" s="232"/>
      <c r="D15" s="232"/>
      <c r="E15" s="232"/>
      <c r="F15" s="232"/>
      <c r="G15" s="240"/>
      <c r="H15" s="241"/>
      <c r="I15" s="241"/>
      <c r="J15" s="241"/>
      <c r="K15" s="242"/>
    </row>
    <row r="16" spans="1:11" ht="18.75" x14ac:dyDescent="0.25">
      <c r="A16" s="30">
        <v>1</v>
      </c>
      <c r="B16" s="31"/>
      <c r="C16" s="31"/>
      <c r="D16" s="30"/>
      <c r="E16" s="30"/>
      <c r="F16" s="30"/>
      <c r="G16" s="234"/>
      <c r="H16" s="235"/>
      <c r="I16" s="235"/>
      <c r="J16" s="235"/>
      <c r="K16" s="236"/>
    </row>
    <row r="17" spans="1:11" ht="18.75" x14ac:dyDescent="0.25">
      <c r="A17" s="30">
        <f>+A16+1</f>
        <v>2</v>
      </c>
      <c r="B17" s="31"/>
      <c r="C17" s="31"/>
      <c r="D17" s="30"/>
      <c r="E17" s="30"/>
      <c r="F17" s="30"/>
      <c r="G17" s="234"/>
      <c r="H17" s="235"/>
      <c r="I17" s="235"/>
      <c r="J17" s="235"/>
      <c r="K17" s="236"/>
    </row>
    <row r="18" spans="1:11" ht="18.75" x14ac:dyDescent="0.25">
      <c r="A18" s="30">
        <f t="shared" ref="A18" si="2">+A17+1</f>
        <v>3</v>
      </c>
      <c r="B18" s="31"/>
      <c r="C18" s="31"/>
      <c r="D18" s="30"/>
      <c r="E18" s="30"/>
      <c r="F18" s="30"/>
      <c r="G18" s="234"/>
      <c r="H18" s="235"/>
      <c r="I18" s="235"/>
      <c r="J18" s="235"/>
      <c r="K18" s="236"/>
    </row>
    <row r="19" spans="1:11" ht="18.75" x14ac:dyDescent="0.25">
      <c r="A19" s="176" t="s">
        <v>18</v>
      </c>
      <c r="B19" s="176"/>
      <c r="C19" s="60" t="s">
        <v>74</v>
      </c>
      <c r="D19" s="60">
        <f>SUM(D16:D18)</f>
        <v>0</v>
      </c>
      <c r="E19" s="60">
        <f>SUM(E16:E18)</f>
        <v>0</v>
      </c>
      <c r="F19" s="60">
        <f>SUM(F16:F18)</f>
        <v>0</v>
      </c>
      <c r="G19" s="234" t="s">
        <v>74</v>
      </c>
      <c r="H19" s="235"/>
      <c r="I19" s="235"/>
      <c r="J19" s="235"/>
      <c r="K19" s="236"/>
    </row>
    <row r="22" spans="1:11" ht="18.75" x14ac:dyDescent="0.25">
      <c r="A22" s="6"/>
      <c r="B22" s="59" t="s">
        <v>41</v>
      </c>
      <c r="C22" s="12"/>
      <c r="D22" s="6"/>
      <c r="E22" s="6"/>
      <c r="F22" s="33"/>
      <c r="G22" s="33"/>
      <c r="H22" s="33"/>
      <c r="I22" s="6"/>
      <c r="J22" s="6"/>
      <c r="K22" s="33"/>
    </row>
    <row r="23" spans="1:11" ht="16.5" customHeight="1" x14ac:dyDescent="0.25">
      <c r="A23" s="232" t="s">
        <v>13</v>
      </c>
      <c r="B23" s="232" t="s">
        <v>44</v>
      </c>
      <c r="C23" s="232" t="s">
        <v>47</v>
      </c>
      <c r="D23" s="232" t="s">
        <v>45</v>
      </c>
      <c r="E23" s="232" t="s">
        <v>42</v>
      </c>
      <c r="F23" s="232" t="s">
        <v>71</v>
      </c>
      <c r="G23" s="237" t="s">
        <v>43</v>
      </c>
      <c r="H23" s="238"/>
      <c r="I23" s="238"/>
      <c r="J23" s="238"/>
      <c r="K23" s="239"/>
    </row>
    <row r="24" spans="1:11" ht="34.5" customHeight="1" x14ac:dyDescent="0.25">
      <c r="A24" s="232"/>
      <c r="B24" s="232"/>
      <c r="C24" s="232"/>
      <c r="D24" s="232"/>
      <c r="E24" s="232"/>
      <c r="F24" s="232"/>
      <c r="G24" s="240"/>
      <c r="H24" s="241"/>
      <c r="I24" s="241"/>
      <c r="J24" s="241"/>
      <c r="K24" s="242"/>
    </row>
    <row r="25" spans="1:11" ht="18.75" x14ac:dyDescent="0.25">
      <c r="A25" s="30">
        <v>1</v>
      </c>
      <c r="B25" s="31"/>
      <c r="C25" s="31"/>
      <c r="D25" s="30"/>
      <c r="E25" s="30"/>
      <c r="F25" s="30"/>
      <c r="G25" s="234"/>
      <c r="H25" s="235"/>
      <c r="I25" s="235"/>
      <c r="J25" s="235"/>
      <c r="K25" s="236"/>
    </row>
    <row r="26" spans="1:11" ht="18.75" x14ac:dyDescent="0.25">
      <c r="A26" s="30">
        <f>+A25+1</f>
        <v>2</v>
      </c>
      <c r="B26" s="31"/>
      <c r="C26" s="31"/>
      <c r="D26" s="30"/>
      <c r="E26" s="30"/>
      <c r="F26" s="30"/>
      <c r="G26" s="234"/>
      <c r="H26" s="235"/>
      <c r="I26" s="235"/>
      <c r="J26" s="235"/>
      <c r="K26" s="236"/>
    </row>
    <row r="27" spans="1:11" ht="18.75" x14ac:dyDescent="0.25">
      <c r="A27" s="30">
        <f t="shared" ref="A27" si="3">+A26+1</f>
        <v>3</v>
      </c>
      <c r="B27" s="31"/>
      <c r="C27" s="31"/>
      <c r="D27" s="30"/>
      <c r="E27" s="30"/>
      <c r="F27" s="30"/>
      <c r="G27" s="234"/>
      <c r="H27" s="235"/>
      <c r="I27" s="235"/>
      <c r="J27" s="235"/>
      <c r="K27" s="236"/>
    </row>
    <row r="28" spans="1:11" ht="18.75" x14ac:dyDescent="0.25">
      <c r="A28" s="176" t="s">
        <v>18</v>
      </c>
      <c r="B28" s="176"/>
      <c r="C28" s="60"/>
      <c r="D28" s="60">
        <f>SUM(D25:D27)</f>
        <v>0</v>
      </c>
      <c r="E28" s="60">
        <f>SUM(E25:E27)</f>
        <v>0</v>
      </c>
      <c r="F28" s="60">
        <f>SUM(F25:F27)</f>
        <v>0</v>
      </c>
      <c r="G28" s="234" t="s">
        <v>74</v>
      </c>
      <c r="H28" s="235"/>
      <c r="I28" s="235"/>
      <c r="J28" s="235"/>
      <c r="K28" s="236"/>
    </row>
    <row r="30" spans="1:11" x14ac:dyDescent="0.25">
      <c r="A30" s="233"/>
      <c r="B30" s="233"/>
      <c r="C30" s="233"/>
      <c r="D30" s="233"/>
      <c r="E30" s="233"/>
      <c r="F30" s="233"/>
      <c r="G30" s="233"/>
      <c r="H30" s="233"/>
      <c r="I30" s="233"/>
      <c r="J30" s="233"/>
      <c r="K30" s="233"/>
    </row>
  </sheetData>
  <mergeCells count="39">
    <mergeCell ref="G14:K15"/>
    <mergeCell ref="G16:K16"/>
    <mergeCell ref="G17:K17"/>
    <mergeCell ref="G18:K18"/>
    <mergeCell ref="G19:K19"/>
    <mergeCell ref="A30:K30"/>
    <mergeCell ref="G28:K28"/>
    <mergeCell ref="A23:A24"/>
    <mergeCell ref="B23:B24"/>
    <mergeCell ref="D23:D24"/>
    <mergeCell ref="E23:E24"/>
    <mergeCell ref="F23:F24"/>
    <mergeCell ref="A28:B28"/>
    <mergeCell ref="C23:C24"/>
    <mergeCell ref="G27:K27"/>
    <mergeCell ref="G23:K24"/>
    <mergeCell ref="G25:K25"/>
    <mergeCell ref="G26:K26"/>
    <mergeCell ref="A6:A7"/>
    <mergeCell ref="B6:B7"/>
    <mergeCell ref="C6:C7"/>
    <mergeCell ref="E6:E7"/>
    <mergeCell ref="G6:H6"/>
    <mergeCell ref="B8:K8"/>
    <mergeCell ref="H1:K1"/>
    <mergeCell ref="A19:B19"/>
    <mergeCell ref="D14:D15"/>
    <mergeCell ref="E14:E15"/>
    <mergeCell ref="F14:F15"/>
    <mergeCell ref="F6:F7"/>
    <mergeCell ref="A14:A15"/>
    <mergeCell ref="B14:B15"/>
    <mergeCell ref="A11:B11"/>
    <mergeCell ref="C14:C15"/>
    <mergeCell ref="A3:K3"/>
    <mergeCell ref="A4:K4"/>
    <mergeCell ref="I6:K6"/>
    <mergeCell ref="D6:D7"/>
    <mergeCell ref="I2:K2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N14"/>
  <sheetViews>
    <sheetView view="pageBreakPreview" topLeftCell="A4" zoomScaleNormal="100" zoomScaleSheetLayoutView="100" workbookViewId="0">
      <selection activeCell="D4" sqref="D4"/>
    </sheetView>
  </sheetViews>
  <sheetFormatPr defaultColWidth="9.140625" defaultRowHeight="15.75" x14ac:dyDescent="0.25"/>
  <cols>
    <col min="1" max="1" width="6" style="34" customWidth="1"/>
    <col min="2" max="2" width="17.28515625" style="34" customWidth="1"/>
    <col min="3" max="3" width="13.7109375" style="34" customWidth="1"/>
    <col min="4" max="7" width="20.85546875" style="34" customWidth="1"/>
    <col min="8" max="8" width="17.5703125" style="34" customWidth="1"/>
    <col min="9" max="9" width="19.28515625" style="34" customWidth="1"/>
    <col min="10" max="10" width="14" style="34" customWidth="1"/>
    <col min="11" max="13" width="18.7109375" style="34" customWidth="1"/>
    <col min="14" max="14" width="15.7109375" style="34" customWidth="1"/>
    <col min="15" max="19" width="15.7109375" style="35" customWidth="1"/>
    <col min="20" max="16384" width="9.140625" style="35"/>
  </cols>
  <sheetData>
    <row r="1" spans="1:10" ht="66.75" customHeight="1" x14ac:dyDescent="0.25">
      <c r="H1" s="243" t="s">
        <v>88</v>
      </c>
      <c r="I1" s="243"/>
      <c r="J1" s="243"/>
    </row>
    <row r="3" spans="1:10" s="34" customFormat="1" ht="73.5" customHeight="1" x14ac:dyDescent="0.25">
      <c r="A3" s="219" t="s">
        <v>905</v>
      </c>
      <c r="B3" s="219"/>
      <c r="C3" s="219"/>
      <c r="D3" s="219"/>
      <c r="E3" s="219"/>
      <c r="F3" s="219"/>
      <c r="G3" s="219"/>
      <c r="H3" s="219"/>
      <c r="I3" s="219"/>
      <c r="J3" s="219"/>
    </row>
    <row r="5" spans="1:10" s="34" customFormat="1" ht="47.25" customHeight="1" x14ac:dyDescent="0.25">
      <c r="A5" s="247" t="s">
        <v>72</v>
      </c>
      <c r="B5" s="247" t="s">
        <v>34</v>
      </c>
      <c r="C5" s="247" t="s">
        <v>73</v>
      </c>
      <c r="D5" s="244" t="s">
        <v>35</v>
      </c>
      <c r="E5" s="245"/>
      <c r="F5" s="248" t="s">
        <v>40</v>
      </c>
      <c r="G5" s="248" t="s">
        <v>38</v>
      </c>
      <c r="H5" s="248" t="s">
        <v>65</v>
      </c>
      <c r="I5" s="248" t="s">
        <v>66</v>
      </c>
      <c r="J5" s="248" t="s">
        <v>21</v>
      </c>
    </row>
    <row r="6" spans="1:10" s="34" customFormat="1" ht="60.75" customHeight="1" x14ac:dyDescent="0.25">
      <c r="A6" s="247"/>
      <c r="B6" s="247"/>
      <c r="C6" s="247"/>
      <c r="D6" s="42" t="s">
        <v>36</v>
      </c>
      <c r="E6" s="42" t="s">
        <v>37</v>
      </c>
      <c r="F6" s="249"/>
      <c r="G6" s="249"/>
      <c r="H6" s="249"/>
      <c r="I6" s="249"/>
      <c r="J6" s="249"/>
    </row>
    <row r="7" spans="1:10" s="34" customFormat="1" ht="18.75" x14ac:dyDescent="0.25">
      <c r="A7" s="37">
        <v>1</v>
      </c>
      <c r="B7" s="250" t="s">
        <v>90</v>
      </c>
      <c r="C7" s="251"/>
      <c r="D7" s="251"/>
      <c r="E7" s="251"/>
      <c r="F7" s="251"/>
      <c r="G7" s="251"/>
      <c r="H7" s="251"/>
      <c r="I7" s="251"/>
      <c r="J7" s="252"/>
    </row>
    <row r="8" spans="1:10" s="34" customFormat="1" ht="15" x14ac:dyDescent="0.25">
      <c r="A8" s="37">
        <v>2</v>
      </c>
      <c r="B8" s="36"/>
      <c r="C8" s="58" t="s">
        <v>74</v>
      </c>
      <c r="D8" s="36"/>
      <c r="E8" s="36"/>
      <c r="F8" s="36"/>
      <c r="G8" s="36"/>
      <c r="H8" s="36"/>
      <c r="I8" s="36"/>
      <c r="J8" s="36"/>
    </row>
    <row r="9" spans="1:10" s="34" customFormat="1" ht="15" x14ac:dyDescent="0.25">
      <c r="A9" s="37">
        <v>3</v>
      </c>
      <c r="B9" s="36"/>
      <c r="C9" s="58" t="s">
        <v>74</v>
      </c>
      <c r="D9" s="36"/>
      <c r="E9" s="36"/>
      <c r="F9" s="36"/>
      <c r="G9" s="36"/>
      <c r="H9" s="36"/>
      <c r="I9" s="36"/>
      <c r="J9" s="36"/>
    </row>
    <row r="10" spans="1:10" s="34" customFormat="1" ht="15" x14ac:dyDescent="0.25">
      <c r="A10" s="37">
        <v>4</v>
      </c>
      <c r="B10" s="36"/>
      <c r="C10" s="58" t="s">
        <v>74</v>
      </c>
      <c r="D10" s="36"/>
      <c r="E10" s="36"/>
      <c r="F10" s="36"/>
      <c r="G10" s="36"/>
      <c r="H10" s="36"/>
      <c r="I10" s="36"/>
      <c r="J10" s="36"/>
    </row>
    <row r="11" spans="1:10" s="34" customFormat="1" ht="15" x14ac:dyDescent="0.25">
      <c r="A11" s="37">
        <v>5</v>
      </c>
      <c r="B11" s="36"/>
      <c r="C11" s="58" t="s">
        <v>74</v>
      </c>
      <c r="D11" s="36"/>
      <c r="E11" s="36"/>
      <c r="F11" s="36"/>
      <c r="G11" s="36"/>
      <c r="H11" s="36"/>
      <c r="I11" s="36"/>
      <c r="J11" s="36"/>
    </row>
    <row r="13" spans="1:10" s="34" customFormat="1" ht="30.75" customHeight="1" x14ac:dyDescent="0.25">
      <c r="A13" s="43"/>
      <c r="B13" s="246" t="s">
        <v>39</v>
      </c>
      <c r="C13" s="246"/>
      <c r="D13" s="246"/>
      <c r="E13" s="246"/>
      <c r="F13" s="246"/>
      <c r="G13" s="246"/>
      <c r="H13" s="246"/>
      <c r="I13" s="246"/>
      <c r="J13" s="246"/>
    </row>
    <row r="14" spans="1:10" ht="18.75" customHeight="1" x14ac:dyDescent="0.25">
      <c r="A14" s="43"/>
      <c r="B14" s="43"/>
      <c r="C14" s="43"/>
      <c r="D14" s="43"/>
      <c r="E14" s="43"/>
      <c r="F14" s="43"/>
      <c r="G14" s="43"/>
      <c r="H14" s="43"/>
      <c r="I14" s="43"/>
      <c r="J14" s="43"/>
    </row>
  </sheetData>
  <mergeCells count="13">
    <mergeCell ref="H1:J1"/>
    <mergeCell ref="D5:E5"/>
    <mergeCell ref="B13:J13"/>
    <mergeCell ref="A3:J3"/>
    <mergeCell ref="A5:A6"/>
    <mergeCell ref="B5:B6"/>
    <mergeCell ref="F5:F6"/>
    <mergeCell ref="G5:G6"/>
    <mergeCell ref="H5:H6"/>
    <mergeCell ref="I5:I6"/>
    <mergeCell ref="J5:J6"/>
    <mergeCell ref="C5:C6"/>
    <mergeCell ref="B7:J7"/>
  </mergeCells>
  <printOptions horizontalCentered="1"/>
  <pageMargins left="0.19685039370078741" right="0.19685039370078741" top="0.19685039370078741" bottom="0.19685039370078741" header="0" footer="0"/>
  <pageSetup paperSize="9" scale="8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216" t="s">
        <v>46</v>
      </c>
      <c r="B5" s="216"/>
      <c r="C5" s="216"/>
      <c r="D5" s="216"/>
    </row>
    <row r="7" spans="1:4" ht="25.5" x14ac:dyDescent="0.25">
      <c r="A7" s="47" t="s">
        <v>20</v>
      </c>
      <c r="B7" s="47" t="s">
        <v>49</v>
      </c>
      <c r="C7" s="47" t="s">
        <v>47</v>
      </c>
      <c r="D7" s="47" t="s">
        <v>48</v>
      </c>
    </row>
    <row r="8" spans="1:4" x14ac:dyDescent="0.25">
      <c r="A8" s="44">
        <v>1</v>
      </c>
      <c r="B8" s="44"/>
      <c r="C8" s="44"/>
      <c r="D8" s="44"/>
    </row>
    <row r="9" spans="1:4" x14ac:dyDescent="0.25">
      <c r="A9" s="44">
        <f>+A8+1</f>
        <v>2</v>
      </c>
      <c r="B9" s="45"/>
      <c r="C9" s="45"/>
      <c r="D9" s="46"/>
    </row>
    <row r="10" spans="1:4" x14ac:dyDescent="0.25">
      <c r="A10" s="44">
        <f t="shared" ref="A10:A17" si="0">+A9+1</f>
        <v>3</v>
      </c>
      <c r="B10" s="45"/>
      <c r="C10" s="45"/>
      <c r="D10" s="46"/>
    </row>
    <row r="11" spans="1:4" x14ac:dyDescent="0.25">
      <c r="A11" s="44">
        <f t="shared" si="0"/>
        <v>4</v>
      </c>
      <c r="B11" s="45"/>
      <c r="C11" s="45"/>
      <c r="D11" s="46"/>
    </row>
    <row r="12" spans="1:4" x14ac:dyDescent="0.25">
      <c r="A12" s="44">
        <f t="shared" si="0"/>
        <v>5</v>
      </c>
      <c r="B12" s="45"/>
      <c r="C12" s="45"/>
      <c r="D12" s="46"/>
    </row>
    <row r="13" spans="1:4" x14ac:dyDescent="0.25">
      <c r="A13" s="44">
        <f t="shared" si="0"/>
        <v>6</v>
      </c>
      <c r="B13" s="45"/>
      <c r="C13" s="45"/>
      <c r="D13" s="46"/>
    </row>
    <row r="14" spans="1:4" x14ac:dyDescent="0.25">
      <c r="A14" s="44">
        <f t="shared" si="0"/>
        <v>7</v>
      </c>
      <c r="B14" s="45"/>
      <c r="C14" s="45"/>
      <c r="D14" s="46"/>
    </row>
    <row r="15" spans="1:4" x14ac:dyDescent="0.25">
      <c r="A15" s="44">
        <f t="shared" si="0"/>
        <v>8</v>
      </c>
      <c r="B15" s="45"/>
      <c r="C15" s="45"/>
      <c r="D15" s="46"/>
    </row>
    <row r="16" spans="1:4" x14ac:dyDescent="0.25">
      <c r="A16" s="44">
        <f t="shared" si="0"/>
        <v>9</v>
      </c>
      <c r="B16" s="45"/>
      <c r="C16" s="45"/>
      <c r="D16" s="46"/>
    </row>
    <row r="17" spans="1:4" x14ac:dyDescent="0.25">
      <c r="A17" s="44">
        <f t="shared" si="0"/>
        <v>10</v>
      </c>
      <c r="B17" s="45"/>
      <c r="C17" s="45"/>
      <c r="D17" s="46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P20"/>
  <sheetViews>
    <sheetView view="pageBreakPreview" zoomScale="85" zoomScaleNormal="85" zoomScaleSheetLayoutView="85" workbookViewId="0">
      <pane xSplit="4" ySplit="4" topLeftCell="E15" activePane="bottomRight" state="frozen"/>
      <selection activeCell="F9" sqref="F9"/>
      <selection pane="topRight" activeCell="F9" sqref="F9"/>
      <selection pane="bottomLeft" activeCell="F9" sqref="F9"/>
      <selection pane="bottomRight" activeCell="H16" sqref="H7:H16"/>
    </sheetView>
  </sheetViews>
  <sheetFormatPr defaultColWidth="9.140625" defaultRowHeight="18.75" x14ac:dyDescent="0.25"/>
  <cols>
    <col min="1" max="1" width="7" style="22" customWidth="1"/>
    <col min="2" max="2" width="22.7109375" style="24" customWidth="1"/>
    <col min="3" max="3" width="27.85546875" style="24" customWidth="1"/>
    <col min="4" max="4" width="19.85546875" style="22" customWidth="1"/>
    <col min="5" max="5" width="20.85546875" style="24" customWidth="1"/>
    <col min="6" max="6" width="20" style="24" customWidth="1"/>
    <col min="7" max="8" width="15.7109375" style="24" customWidth="1"/>
    <col min="9" max="9" width="20.5703125" style="24" customWidth="1"/>
    <col min="10" max="10" width="21.28515625" style="24" customWidth="1"/>
    <col min="11" max="12" width="18.140625" style="24" customWidth="1"/>
    <col min="13" max="13" width="16.7109375" style="22" customWidth="1"/>
    <col min="14" max="16" width="15.7109375" style="22" customWidth="1"/>
    <col min="17" max="20" width="18.7109375" style="22" customWidth="1"/>
    <col min="21" max="26" width="15.7109375" style="22" customWidth="1"/>
    <col min="27" max="16384" width="9.140625" style="22"/>
  </cols>
  <sheetData>
    <row r="1" spans="1:16" ht="70.5" customHeight="1" x14ac:dyDescent="0.25">
      <c r="G1" s="177" t="s">
        <v>83</v>
      </c>
      <c r="H1" s="177"/>
      <c r="I1" s="177"/>
      <c r="J1" s="177"/>
      <c r="K1" s="179"/>
      <c r="L1" s="179"/>
    </row>
    <row r="2" spans="1:16" hidden="1" x14ac:dyDescent="0.25">
      <c r="K2" s="179"/>
      <c r="L2" s="179"/>
    </row>
    <row r="3" spans="1:16" ht="68.25" customHeight="1" x14ac:dyDescent="0.25">
      <c r="A3" s="185" t="s">
        <v>1130</v>
      </c>
      <c r="B3" s="185"/>
      <c r="C3" s="185"/>
      <c r="D3" s="185"/>
      <c r="E3" s="185"/>
      <c r="F3" s="185"/>
      <c r="G3" s="185"/>
      <c r="H3" s="185"/>
      <c r="I3" s="185"/>
      <c r="J3" s="185"/>
      <c r="K3" s="28"/>
      <c r="L3" s="28"/>
      <c r="M3" s="23"/>
      <c r="N3" s="23"/>
      <c r="O3" s="23"/>
      <c r="P3" s="23"/>
    </row>
    <row r="4" spans="1:16" x14ac:dyDescent="0.25">
      <c r="J4" s="25" t="s">
        <v>191</v>
      </c>
      <c r="L4" s="22"/>
    </row>
    <row r="5" spans="1:16" x14ac:dyDescent="0.25">
      <c r="A5" s="182" t="s">
        <v>13</v>
      </c>
      <c r="B5" s="180" t="s">
        <v>50</v>
      </c>
      <c r="C5" s="180" t="s">
        <v>51</v>
      </c>
      <c r="D5" s="180" t="s">
        <v>52</v>
      </c>
      <c r="E5" s="180" t="s">
        <v>53</v>
      </c>
      <c r="F5" s="184" t="s">
        <v>55</v>
      </c>
      <c r="G5" s="184"/>
      <c r="H5" s="180" t="s">
        <v>62</v>
      </c>
      <c r="I5" s="180" t="s">
        <v>63</v>
      </c>
      <c r="J5" s="180" t="s">
        <v>79</v>
      </c>
      <c r="L5" s="25"/>
    </row>
    <row r="6" spans="1:16" ht="113.25" customHeight="1" x14ac:dyDescent="0.25">
      <c r="A6" s="183"/>
      <c r="B6" s="181"/>
      <c r="C6" s="181"/>
      <c r="D6" s="181"/>
      <c r="E6" s="181"/>
      <c r="F6" s="48" t="s">
        <v>61</v>
      </c>
      <c r="G6" s="48" t="s">
        <v>64</v>
      </c>
      <c r="H6" s="181"/>
      <c r="I6" s="181"/>
      <c r="J6" s="181"/>
      <c r="L6" s="25"/>
    </row>
    <row r="7" spans="1:16" ht="87" customHeight="1" x14ac:dyDescent="0.25">
      <c r="A7" s="50">
        <v>1</v>
      </c>
      <c r="B7" s="96" t="s">
        <v>255</v>
      </c>
      <c r="C7" s="106" t="s">
        <v>186</v>
      </c>
      <c r="D7" s="107">
        <v>18376742</v>
      </c>
      <c r="E7" s="108" t="s">
        <v>1139</v>
      </c>
      <c r="F7" s="106" t="s">
        <v>398</v>
      </c>
      <c r="G7" s="107">
        <v>204773938</v>
      </c>
      <c r="H7" s="107">
        <v>18376742</v>
      </c>
      <c r="I7" s="254">
        <v>4794416.5</v>
      </c>
      <c r="J7" s="106" t="s">
        <v>187</v>
      </c>
      <c r="K7" s="105"/>
      <c r="L7" s="25"/>
    </row>
    <row r="8" spans="1:16" ht="87" customHeight="1" x14ac:dyDescent="0.25">
      <c r="A8" s="116">
        <v>2</v>
      </c>
      <c r="B8" s="96" t="s">
        <v>396</v>
      </c>
      <c r="C8" s="106" t="s">
        <v>186</v>
      </c>
      <c r="D8" s="108">
        <v>18028607</v>
      </c>
      <c r="E8" s="108" t="s">
        <v>1139</v>
      </c>
      <c r="F8" s="106" t="s">
        <v>399</v>
      </c>
      <c r="G8" s="108">
        <v>200238014</v>
      </c>
      <c r="H8" s="108">
        <v>18028607</v>
      </c>
      <c r="I8" s="255">
        <v>2962515</v>
      </c>
      <c r="J8" s="106" t="s">
        <v>187</v>
      </c>
      <c r="K8" s="115"/>
      <c r="L8" s="25"/>
    </row>
    <row r="9" spans="1:16" ht="87" customHeight="1" x14ac:dyDescent="0.25">
      <c r="A9" s="116">
        <v>3</v>
      </c>
      <c r="B9" s="117" t="s">
        <v>188</v>
      </c>
      <c r="C9" s="106" t="s">
        <v>186</v>
      </c>
      <c r="D9" s="108">
        <v>18053502</v>
      </c>
      <c r="E9" s="108" t="s">
        <v>397</v>
      </c>
      <c r="F9" s="106" t="s">
        <v>188</v>
      </c>
      <c r="G9" s="108">
        <v>204801205</v>
      </c>
      <c r="H9" s="108">
        <v>18053502</v>
      </c>
      <c r="I9" s="256">
        <v>5094070.3</v>
      </c>
      <c r="J9" s="106" t="s">
        <v>187</v>
      </c>
      <c r="K9" s="115"/>
      <c r="L9" s="25"/>
    </row>
    <row r="10" spans="1:16" ht="87" customHeight="1" x14ac:dyDescent="0.25">
      <c r="A10" s="116">
        <v>4</v>
      </c>
      <c r="B10" s="96" t="s">
        <v>400</v>
      </c>
      <c r="C10" s="106" t="s">
        <v>186</v>
      </c>
      <c r="D10" s="108">
        <v>17712299</v>
      </c>
      <c r="E10" s="108" t="s">
        <v>1139</v>
      </c>
      <c r="F10" s="106" t="s">
        <v>401</v>
      </c>
      <c r="G10" s="108">
        <v>200474347</v>
      </c>
      <c r="H10" s="108">
        <v>17712299</v>
      </c>
      <c r="I10" s="256">
        <v>5098006.5</v>
      </c>
      <c r="J10" s="106" t="s">
        <v>187</v>
      </c>
      <c r="K10" s="115"/>
      <c r="L10" s="25"/>
    </row>
    <row r="11" spans="1:16" ht="87" customHeight="1" x14ac:dyDescent="0.25">
      <c r="A11" s="50">
        <v>5</v>
      </c>
      <c r="B11" s="96" t="s">
        <v>192</v>
      </c>
      <c r="C11" s="106" t="s">
        <v>186</v>
      </c>
      <c r="D11" s="107">
        <v>17379775</v>
      </c>
      <c r="E11" s="108" t="s">
        <v>1140</v>
      </c>
      <c r="F11" s="97" t="s">
        <v>192</v>
      </c>
      <c r="G11" s="107">
        <v>204821497</v>
      </c>
      <c r="H11" s="107">
        <v>17379775</v>
      </c>
      <c r="I11" s="257">
        <v>2121122.5</v>
      </c>
      <c r="J11" s="106" t="s">
        <v>187</v>
      </c>
      <c r="K11" s="123"/>
      <c r="L11" s="25"/>
    </row>
    <row r="12" spans="1:16" ht="87" customHeight="1" x14ac:dyDescent="0.25">
      <c r="A12" s="50">
        <v>6</v>
      </c>
      <c r="B12" s="96" t="s">
        <v>1137</v>
      </c>
      <c r="C12" s="106" t="s">
        <v>186</v>
      </c>
      <c r="D12" s="107">
        <v>18237655</v>
      </c>
      <c r="E12" s="108" t="s">
        <v>1140</v>
      </c>
      <c r="F12" s="97" t="s">
        <v>1137</v>
      </c>
      <c r="G12" s="107">
        <v>204808298</v>
      </c>
      <c r="H12" s="107">
        <v>18237655</v>
      </c>
      <c r="I12" s="257">
        <v>511987.9</v>
      </c>
      <c r="J12" s="106" t="s">
        <v>187</v>
      </c>
      <c r="K12" s="123"/>
      <c r="L12" s="25"/>
    </row>
    <row r="13" spans="1:16" ht="87" customHeight="1" x14ac:dyDescent="0.25">
      <c r="A13" s="50">
        <v>7</v>
      </c>
      <c r="B13" s="96" t="s">
        <v>1133</v>
      </c>
      <c r="C13" s="106" t="s">
        <v>186</v>
      </c>
      <c r="D13" s="107">
        <v>17454501</v>
      </c>
      <c r="E13" s="108" t="s">
        <v>1139</v>
      </c>
      <c r="F13" s="97" t="s">
        <v>1134</v>
      </c>
      <c r="G13" s="107">
        <v>204791955</v>
      </c>
      <c r="H13" s="107">
        <v>17454501</v>
      </c>
      <c r="I13" s="257">
        <v>3012194.4</v>
      </c>
      <c r="J13" s="106" t="s">
        <v>187</v>
      </c>
      <c r="K13" s="123"/>
      <c r="L13" s="25"/>
    </row>
    <row r="14" spans="1:16" ht="87" customHeight="1" x14ac:dyDescent="0.25">
      <c r="A14" s="50">
        <v>8</v>
      </c>
      <c r="B14" s="96" t="s">
        <v>1135</v>
      </c>
      <c r="C14" s="106" t="s">
        <v>1136</v>
      </c>
      <c r="D14" s="107">
        <v>323623.59999999998</v>
      </c>
      <c r="E14" s="108" t="s">
        <v>1139</v>
      </c>
      <c r="F14" s="97" t="s">
        <v>1135</v>
      </c>
      <c r="G14" s="107"/>
      <c r="H14" s="107">
        <v>323623.59999999998</v>
      </c>
      <c r="I14" s="257">
        <v>323623.59999999998</v>
      </c>
      <c r="J14" s="106" t="s">
        <v>187</v>
      </c>
      <c r="K14" s="123"/>
      <c r="L14" s="25"/>
    </row>
    <row r="15" spans="1:16" ht="87" customHeight="1" x14ac:dyDescent="0.25">
      <c r="A15" s="116">
        <v>9</v>
      </c>
      <c r="B15" s="96" t="s">
        <v>1138</v>
      </c>
      <c r="C15" s="106" t="s">
        <v>1136</v>
      </c>
      <c r="D15" s="107">
        <v>310204.3</v>
      </c>
      <c r="E15" s="108" t="s">
        <v>1139</v>
      </c>
      <c r="F15" s="97" t="s">
        <v>1138</v>
      </c>
      <c r="G15" s="107"/>
      <c r="H15" s="107">
        <v>310204.3</v>
      </c>
      <c r="I15" s="257">
        <v>310204.3</v>
      </c>
      <c r="J15" s="106" t="s">
        <v>187</v>
      </c>
      <c r="K15" s="123"/>
      <c r="L15" s="25"/>
    </row>
    <row r="16" spans="1:16" ht="75.75" customHeight="1" x14ac:dyDescent="0.25">
      <c r="A16" s="116">
        <v>10</v>
      </c>
      <c r="B16" s="96" t="s">
        <v>1141</v>
      </c>
      <c r="C16" s="106" t="s">
        <v>1136</v>
      </c>
      <c r="D16" s="253">
        <v>350000</v>
      </c>
      <c r="E16" s="108" t="s">
        <v>1139</v>
      </c>
      <c r="F16" s="97" t="s">
        <v>1141</v>
      </c>
      <c r="G16" s="107">
        <v>204775508</v>
      </c>
      <c r="H16" s="253">
        <v>350000</v>
      </c>
      <c r="I16" s="254">
        <v>350000</v>
      </c>
      <c r="J16" s="106" t="s">
        <v>187</v>
      </c>
      <c r="K16" s="102"/>
      <c r="L16" s="25"/>
    </row>
    <row r="17" spans="1:12" ht="22.5" customHeight="1" x14ac:dyDescent="0.25">
      <c r="A17" s="98"/>
      <c r="B17" s="99"/>
      <c r="C17" s="99"/>
      <c r="D17" s="98"/>
      <c r="E17" s="99"/>
      <c r="F17" s="99"/>
      <c r="G17" s="99"/>
      <c r="H17" s="258">
        <f>SUM(H7:H16)</f>
        <v>126226908.89999999</v>
      </c>
      <c r="I17" s="258">
        <f>SUM(I7:I16)</f>
        <v>24578141</v>
      </c>
      <c r="J17" s="99"/>
      <c r="L17" s="25"/>
    </row>
    <row r="18" spans="1:12" ht="25.5" customHeight="1" x14ac:dyDescent="0.25">
      <c r="K18" s="39"/>
      <c r="L18" s="39"/>
    </row>
    <row r="19" spans="1:12" ht="51.75" customHeight="1" x14ac:dyDescent="0.25">
      <c r="A19" s="178" t="s">
        <v>80</v>
      </c>
      <c r="B19" s="178"/>
      <c r="C19" s="178"/>
      <c r="D19" s="178"/>
      <c r="E19" s="178"/>
      <c r="F19" s="178"/>
      <c r="G19" s="178"/>
      <c r="H19" s="178"/>
      <c r="I19" s="178"/>
      <c r="J19" s="178"/>
    </row>
    <row r="20" spans="1:12" ht="29.25" customHeight="1" x14ac:dyDescent="0.25"/>
  </sheetData>
  <mergeCells count="14">
    <mergeCell ref="G1:J1"/>
    <mergeCell ref="A19:J19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</mergeCells>
  <printOptions horizontalCentered="1"/>
  <pageMargins left="0.19685039370078741" right="0.19685039370078741" top="0.19685039370078741" bottom="0.19685039370078741" header="0" footer="0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00B0F0"/>
    <pageSetUpPr fitToPage="1"/>
  </sheetPr>
  <dimension ref="A1:O22"/>
  <sheetViews>
    <sheetView tabSelected="1" zoomScaleNormal="100" workbookViewId="0">
      <pane xSplit="2" ySplit="6" topLeftCell="C8" activePane="bottomRight" state="frozen"/>
      <selection activeCell="F9" sqref="F9"/>
      <selection pane="topRight" activeCell="F9" sqref="F9"/>
      <selection pane="bottomLeft" activeCell="F9" sqref="F9"/>
      <selection pane="bottomRight" activeCell="E8" sqref="E8:E18"/>
    </sheetView>
  </sheetViews>
  <sheetFormatPr defaultColWidth="9.140625" defaultRowHeight="15.75" x14ac:dyDescent="0.25"/>
  <cols>
    <col min="1" max="1" width="7.5703125" style="2" customWidth="1"/>
    <col min="2" max="2" width="13.140625" style="5" customWidth="1"/>
    <col min="3" max="3" width="47.42578125" style="5" customWidth="1"/>
    <col min="4" max="5" width="24.140625" style="5" customWidth="1"/>
    <col min="6" max="6" width="52.85546875" style="2" customWidth="1"/>
    <col min="7" max="7" width="16.7109375" style="2" customWidth="1"/>
    <col min="8" max="10" width="15.7109375" style="2" customWidth="1"/>
    <col min="11" max="14" width="18.7109375" style="2" customWidth="1"/>
    <col min="15" max="15" width="15.7109375" style="2" customWidth="1"/>
    <col min="16" max="20" width="15.7109375" style="3" customWidth="1"/>
    <col min="21" max="16384" width="9.140625" style="3"/>
  </cols>
  <sheetData>
    <row r="1" spans="1:15" ht="89.25" customHeight="1" x14ac:dyDescent="0.25">
      <c r="E1" s="193" t="s">
        <v>81</v>
      </c>
      <c r="F1" s="193"/>
    </row>
    <row r="2" spans="1:15" x14ac:dyDescent="0.25">
      <c r="A2" s="5"/>
      <c r="F2" s="51"/>
      <c r="G2" s="5"/>
      <c r="H2" s="5"/>
      <c r="I2" s="5"/>
      <c r="J2" s="5"/>
      <c r="K2" s="5"/>
      <c r="L2" s="5"/>
      <c r="M2" s="5"/>
      <c r="N2" s="5"/>
      <c r="O2" s="5"/>
    </row>
    <row r="3" spans="1:15" ht="54.6" customHeight="1" x14ac:dyDescent="0.25">
      <c r="A3" s="196" t="s">
        <v>1128</v>
      </c>
      <c r="B3" s="196"/>
      <c r="C3" s="196"/>
      <c r="D3" s="196"/>
      <c r="E3" s="196"/>
      <c r="F3" s="196"/>
      <c r="G3" s="1"/>
      <c r="H3" s="1"/>
      <c r="I3" s="1"/>
      <c r="J3" s="1"/>
    </row>
    <row r="4" spans="1:15" ht="17.45" customHeight="1" x14ac:dyDescent="0.25">
      <c r="F4" s="11"/>
    </row>
    <row r="5" spans="1:15" ht="29.25" customHeight="1" x14ac:dyDescent="0.25">
      <c r="A5" s="194" t="s">
        <v>13</v>
      </c>
      <c r="B5" s="194" t="s">
        <v>14</v>
      </c>
      <c r="C5" s="194" t="s">
        <v>56</v>
      </c>
      <c r="D5" s="197" t="s">
        <v>15</v>
      </c>
      <c r="E5" s="197"/>
      <c r="F5" s="194" t="s">
        <v>31</v>
      </c>
      <c r="K5" s="4"/>
    </row>
    <row r="6" spans="1:15" ht="35.25" customHeight="1" x14ac:dyDescent="0.25">
      <c r="A6" s="195"/>
      <c r="B6" s="195"/>
      <c r="C6" s="195"/>
      <c r="D6" s="18" t="s">
        <v>16</v>
      </c>
      <c r="E6" s="18" t="s">
        <v>17</v>
      </c>
      <c r="F6" s="195"/>
      <c r="G6" s="5"/>
      <c r="H6" s="5"/>
      <c r="I6" s="5"/>
      <c r="J6" s="5"/>
      <c r="K6" s="4"/>
      <c r="L6" s="5"/>
      <c r="M6" s="5"/>
      <c r="N6" s="5"/>
      <c r="O6" s="5"/>
    </row>
    <row r="7" spans="1:15" x14ac:dyDescent="0.25">
      <c r="A7" s="187">
        <v>1</v>
      </c>
      <c r="B7" s="190" t="s">
        <v>193</v>
      </c>
      <c r="C7" s="53" t="s">
        <v>58</v>
      </c>
      <c r="D7" s="40"/>
      <c r="E7" s="40"/>
      <c r="F7" s="40"/>
      <c r="G7" s="5"/>
      <c r="H7" s="5"/>
      <c r="I7" s="5"/>
      <c r="J7" s="5"/>
      <c r="K7" s="5"/>
      <c r="L7" s="5"/>
      <c r="M7" s="5"/>
      <c r="N7" s="5"/>
      <c r="O7" s="5"/>
    </row>
    <row r="8" spans="1:15" ht="24" customHeight="1" x14ac:dyDescent="0.25">
      <c r="A8" s="188"/>
      <c r="B8" s="191"/>
      <c r="C8" s="54" t="s">
        <v>59</v>
      </c>
      <c r="D8" s="41">
        <v>9</v>
      </c>
      <c r="E8" s="109">
        <v>46686.3</v>
      </c>
      <c r="F8" s="40" t="s">
        <v>115</v>
      </c>
      <c r="G8" s="39"/>
      <c r="H8" s="39"/>
      <c r="I8" s="39"/>
      <c r="J8" s="39"/>
      <c r="K8" s="39"/>
      <c r="L8" s="39"/>
      <c r="M8" s="39"/>
      <c r="N8" s="39"/>
      <c r="O8" s="5"/>
    </row>
    <row r="9" spans="1:15" x14ac:dyDescent="0.25">
      <c r="A9" s="188"/>
      <c r="B9" s="191"/>
      <c r="C9" s="54" t="s">
        <v>60</v>
      </c>
      <c r="D9" s="41"/>
      <c r="E9" s="41"/>
      <c r="F9" s="100"/>
      <c r="G9" s="5"/>
      <c r="H9" s="5"/>
      <c r="I9" s="5"/>
      <c r="J9" s="5"/>
      <c r="K9" s="5"/>
      <c r="L9" s="5"/>
      <c r="M9" s="5"/>
      <c r="N9" s="5"/>
      <c r="O9" s="5"/>
    </row>
    <row r="10" spans="1:15" ht="31.5" customHeight="1" x14ac:dyDescent="0.25">
      <c r="A10" s="189"/>
      <c r="B10" s="192"/>
      <c r="C10" s="55" t="s">
        <v>57</v>
      </c>
      <c r="D10" s="20">
        <v>45</v>
      </c>
      <c r="E10" s="110">
        <v>810349.7</v>
      </c>
      <c r="F10" s="20" t="s">
        <v>182</v>
      </c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198">
        <v>2</v>
      </c>
      <c r="B11" s="198" t="s">
        <v>428</v>
      </c>
      <c r="C11" s="53" t="s">
        <v>58</v>
      </c>
      <c r="D11" s="40">
        <v>4</v>
      </c>
      <c r="E11" s="118">
        <v>4489657.5999999996</v>
      </c>
      <c r="F11" s="40" t="s">
        <v>115</v>
      </c>
      <c r="G11" s="5"/>
      <c r="H11" s="5"/>
      <c r="I11" s="5"/>
      <c r="J11" s="5"/>
      <c r="K11" s="5"/>
      <c r="L11" s="5"/>
      <c r="M11" s="5"/>
      <c r="N11" s="5"/>
      <c r="O11" s="5"/>
    </row>
    <row r="12" spans="1:15" ht="27.75" customHeight="1" x14ac:dyDescent="0.25">
      <c r="A12" s="198"/>
      <c r="B12" s="198"/>
      <c r="C12" s="54" t="s">
        <v>59</v>
      </c>
      <c r="D12" s="41">
        <v>49</v>
      </c>
      <c r="E12" s="109">
        <v>3015503.4</v>
      </c>
      <c r="F12" s="20" t="s">
        <v>182</v>
      </c>
      <c r="G12" s="39"/>
      <c r="H12" s="39"/>
      <c r="I12" s="39"/>
      <c r="J12" s="39"/>
      <c r="K12" s="39"/>
      <c r="L12" s="39"/>
      <c r="M12" s="39"/>
      <c r="N12" s="39"/>
      <c r="O12" s="5"/>
    </row>
    <row r="13" spans="1:15" x14ac:dyDescent="0.25">
      <c r="A13" s="198"/>
      <c r="B13" s="198"/>
      <c r="C13" s="54" t="s">
        <v>60</v>
      </c>
      <c r="D13" s="41"/>
      <c r="E13" s="41"/>
      <c r="F13" s="100"/>
      <c r="G13" s="5"/>
      <c r="H13" s="5"/>
      <c r="I13" s="5"/>
      <c r="J13" s="5"/>
      <c r="K13" s="5"/>
      <c r="L13" s="5"/>
      <c r="M13" s="5"/>
      <c r="N13" s="5"/>
      <c r="O13" s="5"/>
    </row>
    <row r="14" spans="1:15" ht="30" x14ac:dyDescent="0.25">
      <c r="A14" s="198"/>
      <c r="B14" s="198"/>
      <c r="C14" s="55" t="s">
        <v>57</v>
      </c>
      <c r="D14" s="20">
        <v>77</v>
      </c>
      <c r="E14" s="110">
        <v>2005903</v>
      </c>
      <c r="F14" s="20" t="s">
        <v>182</v>
      </c>
      <c r="G14" s="5"/>
      <c r="H14" s="5"/>
      <c r="I14" s="5"/>
      <c r="J14" s="5"/>
      <c r="K14" s="5"/>
      <c r="L14" s="5"/>
      <c r="M14" s="5"/>
      <c r="N14" s="5"/>
      <c r="O14" s="5"/>
    </row>
    <row r="15" spans="1:15" x14ac:dyDescent="0.25">
      <c r="A15" s="198">
        <v>3</v>
      </c>
      <c r="B15" s="198" t="s">
        <v>917</v>
      </c>
      <c r="C15" s="53" t="s">
        <v>58</v>
      </c>
      <c r="D15" s="40">
        <v>6</v>
      </c>
      <c r="E15" s="118">
        <v>3155699.9</v>
      </c>
      <c r="F15" s="40" t="s">
        <v>115</v>
      </c>
      <c r="G15" s="5"/>
      <c r="H15" s="5"/>
      <c r="I15" s="5"/>
      <c r="J15" s="5"/>
      <c r="K15" s="5"/>
      <c r="L15" s="5"/>
      <c r="M15" s="5"/>
      <c r="N15" s="5"/>
      <c r="O15" s="5"/>
    </row>
    <row r="16" spans="1:15" ht="27.75" customHeight="1" x14ac:dyDescent="0.25">
      <c r="A16" s="198"/>
      <c r="B16" s="198"/>
      <c r="C16" s="54" t="s">
        <v>59</v>
      </c>
      <c r="D16" s="41">
        <v>74</v>
      </c>
      <c r="E16" s="166">
        <v>3588997.73</v>
      </c>
      <c r="F16" s="20" t="s">
        <v>182</v>
      </c>
      <c r="G16" s="39"/>
      <c r="H16" s="39"/>
      <c r="I16" s="39"/>
      <c r="J16" s="39"/>
      <c r="K16" s="39"/>
      <c r="L16" s="39"/>
      <c r="M16" s="39"/>
      <c r="N16" s="39"/>
      <c r="O16" s="5"/>
    </row>
    <row r="17" spans="1:15" x14ac:dyDescent="0.25">
      <c r="A17" s="198"/>
      <c r="B17" s="198"/>
      <c r="C17" s="54" t="s">
        <v>60</v>
      </c>
      <c r="D17" s="41"/>
      <c r="E17" s="41"/>
      <c r="F17" s="100"/>
      <c r="G17" s="5"/>
      <c r="H17" s="5"/>
      <c r="I17" s="5"/>
      <c r="J17" s="5"/>
      <c r="K17" s="5"/>
      <c r="L17" s="5"/>
      <c r="M17" s="5"/>
      <c r="N17" s="5"/>
      <c r="O17" s="5"/>
    </row>
    <row r="18" spans="1:15" ht="30" x14ac:dyDescent="0.25">
      <c r="A18" s="198"/>
      <c r="B18" s="198"/>
      <c r="C18" s="55" t="s">
        <v>57</v>
      </c>
      <c r="D18" s="20">
        <v>23</v>
      </c>
      <c r="E18" s="110">
        <v>3729559.6</v>
      </c>
      <c r="F18" s="20" t="s">
        <v>182</v>
      </c>
      <c r="G18" s="5"/>
      <c r="H18" s="5"/>
      <c r="I18" s="5"/>
      <c r="J18" s="5"/>
      <c r="K18" s="5"/>
      <c r="L18" s="5"/>
      <c r="M18" s="5"/>
      <c r="N18" s="5"/>
      <c r="O18" s="5"/>
    </row>
    <row r="19" spans="1:15" ht="31.5" customHeight="1" x14ac:dyDescent="0.25">
      <c r="A19" s="119"/>
      <c r="B19" s="119"/>
      <c r="C19" s="55"/>
      <c r="D19" s="120">
        <f>SUM(D7:D18)</f>
        <v>287</v>
      </c>
      <c r="E19" s="167">
        <f>SUM(E7:E18)</f>
        <v>20842357.23</v>
      </c>
      <c r="F19" s="20"/>
      <c r="G19" s="5"/>
      <c r="H19" s="5"/>
      <c r="I19" s="5"/>
      <c r="J19" s="5"/>
      <c r="K19" s="5"/>
      <c r="L19" s="5"/>
      <c r="M19" s="5"/>
      <c r="N19" s="5"/>
      <c r="O19" s="5"/>
    </row>
    <row r="20" spans="1:15" x14ac:dyDescent="0.25">
      <c r="A20" s="186" t="s">
        <v>80</v>
      </c>
      <c r="B20" s="186"/>
      <c r="C20" s="186"/>
      <c r="D20" s="186"/>
      <c r="E20" s="186"/>
      <c r="F20" s="186"/>
    </row>
    <row r="21" spans="1:15" x14ac:dyDescent="0.25">
      <c r="A21" s="186"/>
      <c r="B21" s="186"/>
      <c r="C21" s="186"/>
      <c r="D21" s="186"/>
      <c r="E21" s="186"/>
      <c r="F21" s="186"/>
    </row>
    <row r="22" spans="1:15" x14ac:dyDescent="0.25">
      <c r="A22" s="186"/>
      <c r="B22" s="186"/>
      <c r="C22" s="186"/>
      <c r="D22" s="186"/>
      <c r="E22" s="186"/>
      <c r="F22" s="186"/>
    </row>
  </sheetData>
  <mergeCells count="14">
    <mergeCell ref="A20:F22"/>
    <mergeCell ref="A7:A10"/>
    <mergeCell ref="B7:B10"/>
    <mergeCell ref="E1:F1"/>
    <mergeCell ref="F5:F6"/>
    <mergeCell ref="A3:F3"/>
    <mergeCell ref="A5:A6"/>
    <mergeCell ref="B5:B6"/>
    <mergeCell ref="C5:C6"/>
    <mergeCell ref="D5:E5"/>
    <mergeCell ref="B15:B18"/>
    <mergeCell ref="A15:A18"/>
    <mergeCell ref="A11:A14"/>
    <mergeCell ref="B11:B14"/>
  </mergeCells>
  <printOptions horizontalCentered="1"/>
  <pageMargins left="0.19685039370078741" right="0.19685039370078741" top="0.19685039370078741" bottom="0.19685039370078741" header="0" footer="0"/>
  <pageSetup paperSize="9" scale="9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tabColor rgb="FF00B0F0"/>
    <pageSetUpPr fitToPage="1"/>
  </sheetPr>
  <dimension ref="A1:O7"/>
  <sheetViews>
    <sheetView view="pageBreakPreview" topLeftCell="A4" zoomScale="85" zoomScaleNormal="85" zoomScaleSheetLayoutView="85" workbookViewId="0">
      <pane xSplit="1" ySplit="2" topLeftCell="B6" activePane="bottomRight" state="frozen"/>
      <selection activeCell="A4" sqref="A4"/>
      <selection pane="topRight" activeCell="B4" sqref="B4"/>
      <selection pane="bottomLeft" activeCell="A6" sqref="A6"/>
      <selection pane="bottomRight" activeCell="A7" sqref="A7:L7"/>
    </sheetView>
  </sheetViews>
  <sheetFormatPr defaultColWidth="9.140625" defaultRowHeight="18.75" x14ac:dyDescent="0.25"/>
  <cols>
    <col min="1" max="1" width="9.7109375" style="26" bestFit="1" customWidth="1"/>
    <col min="2" max="2" width="12.85546875" style="29" customWidth="1"/>
    <col min="3" max="3" width="42.5703125" style="26" customWidth="1"/>
    <col min="4" max="4" width="20.28515625" style="29" customWidth="1"/>
    <col min="5" max="5" width="18.7109375" style="29" customWidth="1"/>
    <col min="6" max="6" width="28.7109375" style="29" customWidth="1"/>
    <col min="7" max="7" width="35.42578125" style="29" customWidth="1"/>
    <col min="8" max="8" width="19" style="29" customWidth="1"/>
    <col min="9" max="9" width="24.7109375" style="29" customWidth="1"/>
    <col min="10" max="10" width="20.140625" style="29" customWidth="1"/>
    <col min="11" max="11" width="23.28515625" style="29" customWidth="1"/>
    <col min="12" max="12" width="24" style="29" customWidth="1"/>
    <col min="13" max="13" width="16.7109375" style="26" customWidth="1"/>
    <col min="14" max="15" width="15.7109375" style="26" customWidth="1"/>
    <col min="16" max="19" width="18.7109375" style="26" customWidth="1"/>
    <col min="20" max="25" width="15.7109375" style="26" customWidth="1"/>
    <col min="26" max="16384" width="9.140625" style="26"/>
  </cols>
  <sheetData>
    <row r="1" spans="1:15" ht="107.25" customHeight="1" x14ac:dyDescent="0.25">
      <c r="I1" s="199" t="s">
        <v>84</v>
      </c>
      <c r="J1" s="199"/>
      <c r="K1" s="199"/>
      <c r="L1" s="199"/>
    </row>
    <row r="2" spans="1:15" ht="77.25" customHeight="1" x14ac:dyDescent="0.25">
      <c r="A2" s="185" t="s">
        <v>114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28"/>
      <c r="N2" s="28"/>
      <c r="O2" s="28"/>
    </row>
    <row r="3" spans="1:15" x14ac:dyDescent="0.25">
      <c r="L3" s="25"/>
    </row>
    <row r="4" spans="1:15" x14ac:dyDescent="0.25">
      <c r="A4" s="201" t="s">
        <v>13</v>
      </c>
      <c r="B4" s="201" t="s">
        <v>14</v>
      </c>
      <c r="C4" s="201" t="s">
        <v>6</v>
      </c>
      <c r="D4" s="201" t="s">
        <v>32</v>
      </c>
      <c r="E4" s="201" t="s">
        <v>10</v>
      </c>
      <c r="F4" s="201" t="s">
        <v>11</v>
      </c>
      <c r="G4" s="203" t="s">
        <v>55</v>
      </c>
      <c r="H4" s="203"/>
      <c r="I4" s="201" t="s">
        <v>7</v>
      </c>
      <c r="J4" s="201" t="s">
        <v>8</v>
      </c>
      <c r="K4" s="201" t="s">
        <v>9</v>
      </c>
      <c r="L4" s="201" t="s">
        <v>67</v>
      </c>
    </row>
    <row r="5" spans="1:15" ht="62.25" customHeight="1" x14ac:dyDescent="0.25">
      <c r="A5" s="202"/>
      <c r="B5" s="202"/>
      <c r="C5" s="202"/>
      <c r="D5" s="202"/>
      <c r="E5" s="202"/>
      <c r="F5" s="202"/>
      <c r="G5" s="57" t="s">
        <v>61</v>
      </c>
      <c r="H5" s="57" t="s">
        <v>64</v>
      </c>
      <c r="I5" s="202"/>
      <c r="J5" s="202"/>
      <c r="K5" s="202"/>
      <c r="L5" s="202"/>
    </row>
    <row r="7" spans="1:15" ht="54" customHeight="1" x14ac:dyDescent="0.25">
      <c r="A7" s="200" t="s">
        <v>80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</row>
  </sheetData>
  <autoFilter ref="A4:Y5" xr:uid="{00000000-0009-0000-0000-000003000000}">
    <filterColumn colId="7" showButton="0"/>
  </autoFilter>
  <mergeCells count="14">
    <mergeCell ref="A2:L2"/>
    <mergeCell ref="I1:L1"/>
    <mergeCell ref="A7:L7"/>
    <mergeCell ref="A4:A5"/>
    <mergeCell ref="B4:B5"/>
    <mergeCell ref="C4:C5"/>
    <mergeCell ref="D4:D5"/>
    <mergeCell ref="K4:K5"/>
    <mergeCell ref="G4:H4"/>
    <mergeCell ref="E4:E5"/>
    <mergeCell ref="F4:F5"/>
    <mergeCell ref="L4:L5"/>
    <mergeCell ref="I4:I5"/>
    <mergeCell ref="J4:J5"/>
  </mergeCells>
  <printOptions horizontalCentered="1"/>
  <pageMargins left="0.19685039370078741" right="0.19685039370078741" top="0.19685039370078741" bottom="0.19685039370078741" header="0" footer="0"/>
  <pageSetup paperSize="9"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tabColor rgb="FF00B0F0"/>
    <pageSetUpPr fitToPage="1"/>
  </sheetPr>
  <dimension ref="A1:O294"/>
  <sheetViews>
    <sheetView view="pageBreakPreview" zoomScale="70" zoomScaleNormal="70" zoomScaleSheetLayoutView="70" workbookViewId="0">
      <pane xSplit="1" ySplit="6" topLeftCell="E292" activePane="bottomRight" state="frozen"/>
      <selection pane="topRight" activeCell="B1" sqref="B1"/>
      <selection pane="bottomLeft" activeCell="A7" sqref="A7"/>
      <selection pane="bottomRight" activeCell="L294" sqref="L294"/>
    </sheetView>
  </sheetViews>
  <sheetFormatPr defaultColWidth="9.140625" defaultRowHeight="18.75" x14ac:dyDescent="0.25"/>
  <cols>
    <col min="1" max="1" width="6.5703125" style="22" customWidth="1"/>
    <col min="2" max="2" width="11.42578125" style="24" customWidth="1"/>
    <col min="3" max="3" width="47" style="22" customWidth="1"/>
    <col min="4" max="4" width="26.28515625" style="24" customWidth="1"/>
    <col min="5" max="5" width="24.140625" style="24" customWidth="1"/>
    <col min="6" max="6" width="33.5703125" style="24" customWidth="1"/>
    <col min="7" max="7" width="45.7109375" style="24" customWidth="1"/>
    <col min="8" max="8" width="20.28515625" style="24" customWidth="1"/>
    <col min="9" max="9" width="18.7109375" style="24" customWidth="1"/>
    <col min="10" max="10" width="25.140625" style="24" customWidth="1"/>
    <col min="11" max="11" width="24.85546875" style="24" customWidth="1"/>
    <col min="12" max="12" width="27.140625" style="104" customWidth="1"/>
    <col min="13" max="14" width="18.7109375" style="22" customWidth="1"/>
    <col min="15" max="20" width="15.7109375" style="22" customWidth="1"/>
    <col min="21" max="16384" width="9.140625" style="22"/>
  </cols>
  <sheetData>
    <row r="1" spans="1:15" ht="76.5" customHeight="1" x14ac:dyDescent="0.25">
      <c r="I1" s="177" t="s">
        <v>85</v>
      </c>
      <c r="J1" s="177"/>
      <c r="K1" s="177"/>
      <c r="L1" s="177"/>
    </row>
    <row r="2" spans="1:15" ht="10.5" customHeight="1" x14ac:dyDescent="0.25">
      <c r="K2" s="206"/>
      <c r="L2" s="206"/>
    </row>
    <row r="3" spans="1:15" ht="81.75" customHeight="1" x14ac:dyDescent="0.25">
      <c r="A3" s="185" t="s">
        <v>1127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</row>
    <row r="4" spans="1:15" x14ac:dyDescent="0.25">
      <c r="L4" s="103"/>
    </row>
    <row r="5" spans="1:15" ht="45" customHeight="1" x14ac:dyDescent="0.25">
      <c r="A5" s="204" t="s">
        <v>13</v>
      </c>
      <c r="B5" s="204" t="s">
        <v>14</v>
      </c>
      <c r="C5" s="204" t="s">
        <v>6</v>
      </c>
      <c r="D5" s="204" t="s">
        <v>32</v>
      </c>
      <c r="E5" s="204" t="s">
        <v>10</v>
      </c>
      <c r="F5" s="204" t="s">
        <v>11</v>
      </c>
      <c r="G5" s="184" t="s">
        <v>55</v>
      </c>
      <c r="H5" s="184"/>
      <c r="I5" s="204" t="s">
        <v>7</v>
      </c>
      <c r="J5" s="204" t="s">
        <v>8</v>
      </c>
      <c r="K5" s="204" t="s">
        <v>9</v>
      </c>
      <c r="L5" s="207" t="s">
        <v>68</v>
      </c>
    </row>
    <row r="6" spans="1:15" ht="61.5" customHeight="1" x14ac:dyDescent="0.25">
      <c r="A6" s="205"/>
      <c r="B6" s="205"/>
      <c r="C6" s="205"/>
      <c r="D6" s="205"/>
      <c r="E6" s="205"/>
      <c r="F6" s="205"/>
      <c r="G6" s="56" t="s">
        <v>61</v>
      </c>
      <c r="H6" s="56" t="s">
        <v>64</v>
      </c>
      <c r="I6" s="205"/>
      <c r="J6" s="205"/>
      <c r="K6" s="205"/>
      <c r="L6" s="208"/>
    </row>
    <row r="7" spans="1:15" s="113" customFormat="1" ht="37.5" customHeight="1" x14ac:dyDescent="0.25">
      <c r="A7" s="124" t="s">
        <v>92</v>
      </c>
      <c r="B7" s="125" t="s">
        <v>193</v>
      </c>
      <c r="C7" s="125" t="s">
        <v>251</v>
      </c>
      <c r="D7" s="125" t="s">
        <v>222</v>
      </c>
      <c r="E7" s="126" t="s">
        <v>361</v>
      </c>
      <c r="F7" s="127" t="s">
        <v>256</v>
      </c>
      <c r="G7" s="125" t="s">
        <v>252</v>
      </c>
      <c r="H7" s="125">
        <v>300970850</v>
      </c>
      <c r="I7" s="125" t="s">
        <v>395</v>
      </c>
      <c r="J7" s="125">
        <v>1</v>
      </c>
      <c r="K7" s="125">
        <v>21883000</v>
      </c>
      <c r="L7" s="121">
        <f>SUM(J7*K7)/1000</f>
        <v>21883</v>
      </c>
      <c r="O7" s="122"/>
    </row>
    <row r="8" spans="1:15" s="113" customFormat="1" ht="40.5" x14ac:dyDescent="0.25">
      <c r="A8" s="124" t="s">
        <v>93</v>
      </c>
      <c r="B8" s="125" t="s">
        <v>193</v>
      </c>
      <c r="C8" s="125" t="s">
        <v>239</v>
      </c>
      <c r="D8" s="125" t="s">
        <v>222</v>
      </c>
      <c r="E8" s="126" t="s">
        <v>194</v>
      </c>
      <c r="F8" s="125" t="s">
        <v>257</v>
      </c>
      <c r="G8" s="143" t="s">
        <v>259</v>
      </c>
      <c r="H8" s="125">
        <v>306866603</v>
      </c>
      <c r="I8" s="125" t="s">
        <v>358</v>
      </c>
      <c r="J8" s="125">
        <v>123.38</v>
      </c>
      <c r="K8" s="151">
        <v>562315.04</v>
      </c>
      <c r="L8" s="121">
        <f>SUM(J8*K8)/1000</f>
        <v>69378.429635200009</v>
      </c>
      <c r="O8" s="122"/>
    </row>
    <row r="9" spans="1:15" s="113" customFormat="1" ht="37.5" customHeight="1" x14ac:dyDescent="0.25">
      <c r="A9" s="124" t="s">
        <v>94</v>
      </c>
      <c r="B9" s="125" t="s">
        <v>193</v>
      </c>
      <c r="C9" s="125" t="s">
        <v>241</v>
      </c>
      <c r="D9" s="125" t="s">
        <v>222</v>
      </c>
      <c r="E9" s="126" t="s">
        <v>194</v>
      </c>
      <c r="F9" s="125" t="s">
        <v>260</v>
      </c>
      <c r="G9" s="143" t="s">
        <v>357</v>
      </c>
      <c r="H9" s="125">
        <v>202628856</v>
      </c>
      <c r="I9" s="125" t="s">
        <v>240</v>
      </c>
      <c r="J9" s="125">
        <v>1</v>
      </c>
      <c r="K9" s="125">
        <v>192936940</v>
      </c>
      <c r="L9" s="121">
        <v>192936.94</v>
      </c>
      <c r="O9" s="122"/>
    </row>
    <row r="10" spans="1:15" s="113" customFormat="1" ht="40.5" x14ac:dyDescent="0.25">
      <c r="A10" s="124" t="s">
        <v>95</v>
      </c>
      <c r="B10" s="125" t="s">
        <v>193</v>
      </c>
      <c r="C10" s="125" t="s">
        <v>242</v>
      </c>
      <c r="D10" s="125" t="s">
        <v>222</v>
      </c>
      <c r="E10" s="126" t="s">
        <v>194</v>
      </c>
      <c r="F10" s="125" t="s">
        <v>261</v>
      </c>
      <c r="G10" s="144" t="s">
        <v>243</v>
      </c>
      <c r="H10" s="145">
        <v>306605769</v>
      </c>
      <c r="I10" s="125" t="s">
        <v>250</v>
      </c>
      <c r="J10" s="125">
        <v>23076</v>
      </c>
      <c r="K10" s="125">
        <v>1300</v>
      </c>
      <c r="L10" s="121">
        <f t="shared" ref="L10:L12" si="0">SUM(J10*K10)/1000</f>
        <v>29998.799999999999</v>
      </c>
      <c r="O10" s="122"/>
    </row>
    <row r="11" spans="1:15" s="113" customFormat="1" ht="43.5" customHeight="1" x14ac:dyDescent="0.25">
      <c r="A11" s="124" t="s">
        <v>96</v>
      </c>
      <c r="B11" s="125" t="s">
        <v>193</v>
      </c>
      <c r="C11" s="125" t="s">
        <v>249</v>
      </c>
      <c r="D11" s="125" t="s">
        <v>222</v>
      </c>
      <c r="E11" s="126" t="s">
        <v>194</v>
      </c>
      <c r="F11" s="125" t="s">
        <v>263</v>
      </c>
      <c r="G11" s="125" t="s">
        <v>262</v>
      </c>
      <c r="H11" s="125">
        <v>201052713</v>
      </c>
      <c r="I11" s="125" t="s">
        <v>359</v>
      </c>
      <c r="J11" s="125">
        <v>7500</v>
      </c>
      <c r="K11" s="125">
        <v>1040</v>
      </c>
      <c r="L11" s="121">
        <f t="shared" si="0"/>
        <v>7800</v>
      </c>
      <c r="O11" s="122"/>
    </row>
    <row r="12" spans="1:15" s="113" customFormat="1" ht="53.25" customHeight="1" x14ac:dyDescent="0.25">
      <c r="A12" s="124" t="s">
        <v>97</v>
      </c>
      <c r="B12" s="125" t="s">
        <v>193</v>
      </c>
      <c r="C12" s="125" t="s">
        <v>264</v>
      </c>
      <c r="D12" s="125" t="s">
        <v>222</v>
      </c>
      <c r="E12" s="126" t="s">
        <v>194</v>
      </c>
      <c r="F12" s="125" t="s">
        <v>266</v>
      </c>
      <c r="G12" s="143" t="s">
        <v>265</v>
      </c>
      <c r="H12" s="145">
        <v>306350099</v>
      </c>
      <c r="I12" s="125" t="s">
        <v>360</v>
      </c>
      <c r="J12" s="125">
        <v>45000</v>
      </c>
      <c r="K12" s="125">
        <v>800</v>
      </c>
      <c r="L12" s="121">
        <f t="shared" si="0"/>
        <v>36000</v>
      </c>
      <c r="O12" s="122"/>
    </row>
    <row r="13" spans="1:15" s="113" customFormat="1" ht="47.25" customHeight="1" x14ac:dyDescent="0.25">
      <c r="A13" s="124" t="s">
        <v>98</v>
      </c>
      <c r="B13" s="125" t="s">
        <v>193</v>
      </c>
      <c r="C13" s="125" t="s">
        <v>253</v>
      </c>
      <c r="D13" s="125" t="s">
        <v>222</v>
      </c>
      <c r="E13" s="126" t="s">
        <v>194</v>
      </c>
      <c r="F13" s="128" t="s">
        <v>267</v>
      </c>
      <c r="G13" s="143" t="s">
        <v>238</v>
      </c>
      <c r="H13" s="145">
        <v>200898364</v>
      </c>
      <c r="I13" s="125" t="s">
        <v>184</v>
      </c>
      <c r="J13" s="125">
        <v>1</v>
      </c>
      <c r="K13" s="125">
        <v>160000000</v>
      </c>
      <c r="L13" s="121">
        <f>SUM(J13*K13)/1000</f>
        <v>160000</v>
      </c>
      <c r="O13" s="122"/>
    </row>
    <row r="14" spans="1:15" s="113" customFormat="1" ht="40.5" x14ac:dyDescent="0.25">
      <c r="A14" s="124" t="s">
        <v>99</v>
      </c>
      <c r="B14" s="125" t="s">
        <v>193</v>
      </c>
      <c r="C14" s="125" t="s">
        <v>268</v>
      </c>
      <c r="D14" s="125" t="s">
        <v>222</v>
      </c>
      <c r="E14" s="129" t="s">
        <v>361</v>
      </c>
      <c r="F14" s="125" t="s">
        <v>269</v>
      </c>
      <c r="G14" s="143" t="s">
        <v>271</v>
      </c>
      <c r="H14" s="125">
        <v>203366731</v>
      </c>
      <c r="I14" s="125" t="s">
        <v>240</v>
      </c>
      <c r="J14" s="125">
        <v>3</v>
      </c>
      <c r="K14" s="125">
        <v>1650000</v>
      </c>
      <c r="L14" s="121">
        <f>SUM(J14*K14)/1000</f>
        <v>4950</v>
      </c>
      <c r="O14" s="122"/>
    </row>
    <row r="15" spans="1:15" s="113" customFormat="1" ht="54" customHeight="1" x14ac:dyDescent="0.25">
      <c r="A15" s="124" t="s">
        <v>100</v>
      </c>
      <c r="B15" s="125" t="s">
        <v>193</v>
      </c>
      <c r="C15" s="125" t="s">
        <v>272</v>
      </c>
      <c r="D15" s="125" t="s">
        <v>222</v>
      </c>
      <c r="E15" s="126" t="s">
        <v>361</v>
      </c>
      <c r="F15" s="125" t="s">
        <v>273</v>
      </c>
      <c r="G15" s="143" t="s">
        <v>274</v>
      </c>
      <c r="H15" s="125">
        <v>200903001</v>
      </c>
      <c r="I15" s="125" t="s">
        <v>250</v>
      </c>
      <c r="J15" s="152">
        <v>29.7</v>
      </c>
      <c r="K15" s="151">
        <v>60464.95</v>
      </c>
      <c r="L15" s="121">
        <f t="shared" ref="L15:L16" si="1">SUM(J15*K15)/1000</f>
        <v>1795.8090149999998</v>
      </c>
      <c r="O15" s="122"/>
    </row>
    <row r="16" spans="1:15" s="113" customFormat="1" ht="40.5" x14ac:dyDescent="0.25">
      <c r="A16" s="124" t="s">
        <v>101</v>
      </c>
      <c r="B16" s="125" t="s">
        <v>193</v>
      </c>
      <c r="C16" s="125" t="s">
        <v>362</v>
      </c>
      <c r="D16" s="125" t="s">
        <v>113</v>
      </c>
      <c r="E16" s="126" t="s">
        <v>194</v>
      </c>
      <c r="F16" s="127">
        <v>231100101504494</v>
      </c>
      <c r="G16" s="143" t="s">
        <v>285</v>
      </c>
      <c r="H16" s="144" t="s">
        <v>327</v>
      </c>
      <c r="I16" s="125" t="s">
        <v>184</v>
      </c>
      <c r="J16" s="125">
        <v>1</v>
      </c>
      <c r="K16" s="125">
        <v>24131430</v>
      </c>
      <c r="L16" s="121">
        <f t="shared" si="1"/>
        <v>24131.43</v>
      </c>
      <c r="O16" s="122"/>
    </row>
    <row r="17" spans="1:15" s="113" customFormat="1" ht="40.5" x14ac:dyDescent="0.25">
      <c r="A17" s="124" t="s">
        <v>402</v>
      </c>
      <c r="B17" s="125" t="s">
        <v>193</v>
      </c>
      <c r="C17" s="125" t="s">
        <v>363</v>
      </c>
      <c r="D17" s="125" t="s">
        <v>113</v>
      </c>
      <c r="E17" s="129" t="s">
        <v>403</v>
      </c>
      <c r="F17" s="127">
        <v>231110081391972</v>
      </c>
      <c r="G17" s="143" t="s">
        <v>286</v>
      </c>
      <c r="H17" s="144" t="s">
        <v>328</v>
      </c>
      <c r="I17" s="125" t="s">
        <v>184</v>
      </c>
      <c r="J17" s="125">
        <v>1</v>
      </c>
      <c r="K17" s="125">
        <v>3130000</v>
      </c>
      <c r="L17" s="121">
        <f>SUM(J17*K17)/1000</f>
        <v>3130</v>
      </c>
      <c r="O17" s="122"/>
    </row>
    <row r="18" spans="1:15" s="113" customFormat="1" ht="60.75" x14ac:dyDescent="0.25">
      <c r="A18" s="124" t="s">
        <v>102</v>
      </c>
      <c r="B18" s="125" t="s">
        <v>193</v>
      </c>
      <c r="C18" s="125" t="s">
        <v>364</v>
      </c>
      <c r="D18" s="125" t="s">
        <v>113</v>
      </c>
      <c r="E18" s="126" t="s">
        <v>381</v>
      </c>
      <c r="F18" s="127">
        <v>23111007168498</v>
      </c>
      <c r="G18" s="143" t="s">
        <v>287</v>
      </c>
      <c r="H18" s="144" t="s">
        <v>329</v>
      </c>
      <c r="I18" s="125" t="s">
        <v>183</v>
      </c>
      <c r="J18" s="125">
        <v>10</v>
      </c>
      <c r="K18" s="125">
        <v>47560</v>
      </c>
      <c r="L18" s="121">
        <f>SUM(J18*K18)/1000</f>
        <v>475.6</v>
      </c>
      <c r="O18" s="122"/>
    </row>
    <row r="19" spans="1:15" s="113" customFormat="1" ht="40.5" x14ac:dyDescent="0.25">
      <c r="A19" s="124" t="s">
        <v>103</v>
      </c>
      <c r="B19" s="125" t="s">
        <v>193</v>
      </c>
      <c r="C19" s="125" t="s">
        <v>365</v>
      </c>
      <c r="D19" s="125" t="s">
        <v>113</v>
      </c>
      <c r="E19" s="126" t="s">
        <v>381</v>
      </c>
      <c r="F19" s="127">
        <v>23111007168582</v>
      </c>
      <c r="G19" s="143" t="s">
        <v>288</v>
      </c>
      <c r="H19" s="144" t="s">
        <v>330</v>
      </c>
      <c r="I19" s="125" t="s">
        <v>183</v>
      </c>
      <c r="J19" s="125">
        <v>12</v>
      </c>
      <c r="K19" s="125">
        <v>58695</v>
      </c>
      <c r="L19" s="121">
        <f t="shared" ref="L19:L22" si="2">SUM(J19*K19)/1000</f>
        <v>704.34</v>
      </c>
      <c r="O19" s="122"/>
    </row>
    <row r="20" spans="1:15" s="113" customFormat="1" ht="81" x14ac:dyDescent="0.25">
      <c r="A20" s="124" t="s">
        <v>104</v>
      </c>
      <c r="B20" s="125" t="s">
        <v>193</v>
      </c>
      <c r="C20" s="125" t="s">
        <v>366</v>
      </c>
      <c r="D20" s="125" t="s">
        <v>113</v>
      </c>
      <c r="E20" s="126" t="s">
        <v>189</v>
      </c>
      <c r="F20" s="127">
        <v>14</v>
      </c>
      <c r="G20" s="143" t="s">
        <v>289</v>
      </c>
      <c r="H20" s="144" t="s">
        <v>331</v>
      </c>
      <c r="I20" s="125" t="s">
        <v>184</v>
      </c>
      <c r="J20" s="125">
        <v>1</v>
      </c>
      <c r="K20" s="125">
        <v>17500000</v>
      </c>
      <c r="L20" s="121">
        <f t="shared" si="2"/>
        <v>17500</v>
      </c>
      <c r="O20" s="122"/>
    </row>
    <row r="21" spans="1:15" s="113" customFormat="1" ht="40.5" x14ac:dyDescent="0.25">
      <c r="A21" s="124" t="s">
        <v>105</v>
      </c>
      <c r="B21" s="125" t="s">
        <v>193</v>
      </c>
      <c r="C21" s="125" t="s">
        <v>367</v>
      </c>
      <c r="D21" s="125" t="s">
        <v>113</v>
      </c>
      <c r="E21" s="129" t="s">
        <v>368</v>
      </c>
      <c r="F21" s="127">
        <v>23110012231230</v>
      </c>
      <c r="G21" s="143" t="s">
        <v>290</v>
      </c>
      <c r="H21" s="144" t="s">
        <v>332</v>
      </c>
      <c r="I21" s="125" t="s">
        <v>184</v>
      </c>
      <c r="J21" s="125">
        <v>1</v>
      </c>
      <c r="K21" s="125">
        <v>400286340</v>
      </c>
      <c r="L21" s="121">
        <v>400286.34</v>
      </c>
      <c r="O21" s="122"/>
    </row>
    <row r="22" spans="1:15" s="113" customFormat="1" ht="60.75" x14ac:dyDescent="0.25">
      <c r="A22" s="124" t="s">
        <v>106</v>
      </c>
      <c r="B22" s="125" t="s">
        <v>193</v>
      </c>
      <c r="C22" s="125" t="s">
        <v>404</v>
      </c>
      <c r="D22" s="125" t="s">
        <v>113</v>
      </c>
      <c r="E22" s="126" t="s">
        <v>189</v>
      </c>
      <c r="F22" s="127"/>
      <c r="G22" s="143" t="s">
        <v>291</v>
      </c>
      <c r="H22" s="144" t="s">
        <v>333</v>
      </c>
      <c r="I22" s="125" t="s">
        <v>184</v>
      </c>
      <c r="J22" s="125">
        <v>1</v>
      </c>
      <c r="K22" s="125">
        <v>1000000</v>
      </c>
      <c r="L22" s="121">
        <f t="shared" si="2"/>
        <v>1000</v>
      </c>
      <c r="O22" s="122"/>
    </row>
    <row r="23" spans="1:15" s="113" customFormat="1" ht="60.75" x14ac:dyDescent="0.25">
      <c r="A23" s="124" t="s">
        <v>107</v>
      </c>
      <c r="B23" s="125" t="s">
        <v>193</v>
      </c>
      <c r="C23" s="125" t="s">
        <v>369</v>
      </c>
      <c r="D23" s="125" t="s">
        <v>113</v>
      </c>
      <c r="E23" s="129" t="s">
        <v>361</v>
      </c>
      <c r="F23" s="127">
        <v>231100141460860</v>
      </c>
      <c r="G23" s="143" t="s">
        <v>292</v>
      </c>
      <c r="H23" s="144" t="s">
        <v>334</v>
      </c>
      <c r="I23" s="125" t="s">
        <v>184</v>
      </c>
      <c r="J23" s="125">
        <v>1</v>
      </c>
      <c r="K23" s="125">
        <v>2430000</v>
      </c>
      <c r="L23" s="121">
        <f>SUM(J23*K23)/1000</f>
        <v>2430</v>
      </c>
      <c r="O23" s="122"/>
    </row>
    <row r="24" spans="1:15" s="113" customFormat="1" ht="40.5" x14ac:dyDescent="0.25">
      <c r="A24" s="124" t="s">
        <v>108</v>
      </c>
      <c r="B24" s="125" t="s">
        <v>193</v>
      </c>
      <c r="C24" s="125" t="s">
        <v>370</v>
      </c>
      <c r="D24" s="125" t="s">
        <v>113</v>
      </c>
      <c r="E24" s="129" t="s">
        <v>361</v>
      </c>
      <c r="F24" s="127">
        <v>231100241449489</v>
      </c>
      <c r="G24" s="143" t="s">
        <v>280</v>
      </c>
      <c r="H24" s="144" t="s">
        <v>326</v>
      </c>
      <c r="I24" s="125" t="s">
        <v>240</v>
      </c>
      <c r="J24" s="125">
        <v>3</v>
      </c>
      <c r="K24" s="125">
        <v>6900</v>
      </c>
      <c r="L24" s="121">
        <f>SUM(J24*K24)/1000</f>
        <v>20.7</v>
      </c>
      <c r="O24" s="122"/>
    </row>
    <row r="25" spans="1:15" s="113" customFormat="1" ht="40.5" x14ac:dyDescent="0.25">
      <c r="A25" s="124" t="s">
        <v>109</v>
      </c>
      <c r="B25" s="125" t="s">
        <v>193</v>
      </c>
      <c r="C25" s="125" t="s">
        <v>244</v>
      </c>
      <c r="D25" s="125" t="s">
        <v>113</v>
      </c>
      <c r="E25" s="129" t="s">
        <v>361</v>
      </c>
      <c r="F25" s="127">
        <v>231100241445790</v>
      </c>
      <c r="G25" s="143" t="s">
        <v>280</v>
      </c>
      <c r="H25" s="144" t="s">
        <v>326</v>
      </c>
      <c r="I25" s="125" t="s">
        <v>240</v>
      </c>
      <c r="J25" s="125">
        <v>3</v>
      </c>
      <c r="K25" s="125">
        <v>1053333</v>
      </c>
      <c r="L25" s="121">
        <f t="shared" ref="L25:L26" si="3">SUM(J25*K25)/1000</f>
        <v>3159.9989999999998</v>
      </c>
      <c r="O25" s="122"/>
    </row>
    <row r="26" spans="1:15" s="113" customFormat="1" ht="81" x14ac:dyDescent="0.25">
      <c r="A26" s="124" t="s">
        <v>110</v>
      </c>
      <c r="B26" s="125" t="s">
        <v>193</v>
      </c>
      <c r="C26" s="125" t="s">
        <v>371</v>
      </c>
      <c r="D26" s="125" t="s">
        <v>113</v>
      </c>
      <c r="E26" s="129" t="s">
        <v>405</v>
      </c>
      <c r="F26" s="127">
        <v>10</v>
      </c>
      <c r="G26" s="143" t="s">
        <v>293</v>
      </c>
      <c r="H26" s="144" t="s">
        <v>335</v>
      </c>
      <c r="I26" s="125" t="s">
        <v>184</v>
      </c>
      <c r="J26" s="125">
        <v>1</v>
      </c>
      <c r="K26" s="125">
        <v>24753664</v>
      </c>
      <c r="L26" s="121">
        <f t="shared" si="3"/>
        <v>24753.664000000001</v>
      </c>
      <c r="O26" s="122"/>
    </row>
    <row r="27" spans="1:15" s="113" customFormat="1" ht="37.5" customHeight="1" x14ac:dyDescent="0.25">
      <c r="A27" s="124" t="s">
        <v>111</v>
      </c>
      <c r="B27" s="125" t="s">
        <v>193</v>
      </c>
      <c r="C27" s="125" t="s">
        <v>372</v>
      </c>
      <c r="D27" s="125" t="s">
        <v>113</v>
      </c>
      <c r="E27" s="129" t="s">
        <v>194</v>
      </c>
      <c r="F27" s="127">
        <v>231100101425205</v>
      </c>
      <c r="G27" s="143" t="s">
        <v>276</v>
      </c>
      <c r="H27" s="144" t="s">
        <v>324</v>
      </c>
      <c r="I27" s="125" t="s">
        <v>184</v>
      </c>
      <c r="J27" s="125">
        <v>1</v>
      </c>
      <c r="K27" s="125">
        <v>31101600</v>
      </c>
      <c r="L27" s="121">
        <f>SUM(J27*K27)/1000</f>
        <v>31101.599999999999</v>
      </c>
      <c r="O27" s="122"/>
    </row>
    <row r="28" spans="1:15" s="113" customFormat="1" ht="34.5" customHeight="1" x14ac:dyDescent="0.25">
      <c r="A28" s="124" t="s">
        <v>112</v>
      </c>
      <c r="B28" s="125" t="s">
        <v>193</v>
      </c>
      <c r="C28" s="125" t="s">
        <v>373</v>
      </c>
      <c r="D28" s="125" t="s">
        <v>113</v>
      </c>
      <c r="E28" s="129" t="s">
        <v>403</v>
      </c>
      <c r="F28" s="127">
        <v>231110081312201</v>
      </c>
      <c r="G28" s="143" t="s">
        <v>286</v>
      </c>
      <c r="H28" s="144" t="s">
        <v>328</v>
      </c>
      <c r="I28" s="125" t="s">
        <v>184</v>
      </c>
      <c r="J28" s="125">
        <v>1</v>
      </c>
      <c r="K28" s="125">
        <v>5800000</v>
      </c>
      <c r="L28" s="121">
        <f>SUM(J28*K28)/1000</f>
        <v>5800</v>
      </c>
      <c r="O28" s="122"/>
    </row>
    <row r="29" spans="1:15" s="113" customFormat="1" ht="37.5" customHeight="1" x14ac:dyDescent="0.25">
      <c r="A29" s="124" t="s">
        <v>195</v>
      </c>
      <c r="B29" s="125" t="s">
        <v>193</v>
      </c>
      <c r="C29" s="125" t="s">
        <v>374</v>
      </c>
      <c r="D29" s="125" t="s">
        <v>113</v>
      </c>
      <c r="E29" s="129" t="s">
        <v>361</v>
      </c>
      <c r="F29" s="127">
        <v>231100451420431</v>
      </c>
      <c r="G29" s="143" t="s">
        <v>294</v>
      </c>
      <c r="H29" s="144" t="s">
        <v>336</v>
      </c>
      <c r="I29" s="125" t="s">
        <v>184</v>
      </c>
      <c r="J29" s="125">
        <v>1</v>
      </c>
      <c r="K29" s="125">
        <v>3799500</v>
      </c>
      <c r="L29" s="121">
        <f t="shared" ref="L29:L32" si="4">SUM(J29*K29)/1000</f>
        <v>3799.5</v>
      </c>
      <c r="O29" s="122"/>
    </row>
    <row r="30" spans="1:15" s="113" customFormat="1" ht="37.5" customHeight="1" x14ac:dyDescent="0.25">
      <c r="A30" s="124" t="s">
        <v>196</v>
      </c>
      <c r="B30" s="125" t="s">
        <v>193</v>
      </c>
      <c r="C30" s="125" t="s">
        <v>375</v>
      </c>
      <c r="D30" s="125" t="s">
        <v>113</v>
      </c>
      <c r="E30" s="126" t="s">
        <v>361</v>
      </c>
      <c r="F30" s="127">
        <v>231100371413310</v>
      </c>
      <c r="G30" s="143" t="s">
        <v>295</v>
      </c>
      <c r="H30" s="144" t="s">
        <v>337</v>
      </c>
      <c r="I30" s="125" t="s">
        <v>183</v>
      </c>
      <c r="J30" s="125">
        <v>1</v>
      </c>
      <c r="K30" s="125">
        <v>168000</v>
      </c>
      <c r="L30" s="121">
        <f t="shared" si="4"/>
        <v>168</v>
      </c>
      <c r="O30" s="122"/>
    </row>
    <row r="31" spans="1:15" s="113" customFormat="1" ht="37.5" customHeight="1" x14ac:dyDescent="0.25">
      <c r="A31" s="124" t="s">
        <v>197</v>
      </c>
      <c r="B31" s="125" t="s">
        <v>193</v>
      </c>
      <c r="C31" s="125" t="s">
        <v>376</v>
      </c>
      <c r="D31" s="125" t="s">
        <v>113</v>
      </c>
      <c r="E31" s="126" t="s">
        <v>403</v>
      </c>
      <c r="F31" s="127">
        <v>23111007160503</v>
      </c>
      <c r="G31" s="143" t="s">
        <v>296</v>
      </c>
      <c r="H31" s="144" t="s">
        <v>338</v>
      </c>
      <c r="I31" s="125" t="s">
        <v>377</v>
      </c>
      <c r="J31" s="125">
        <v>1</v>
      </c>
      <c r="K31" s="125">
        <v>1862400</v>
      </c>
      <c r="L31" s="121">
        <f t="shared" si="4"/>
        <v>1862.4</v>
      </c>
      <c r="O31" s="122"/>
    </row>
    <row r="32" spans="1:15" s="113" customFormat="1" ht="37.5" customHeight="1" x14ac:dyDescent="0.25">
      <c r="A32" s="124" t="s">
        <v>198</v>
      </c>
      <c r="B32" s="125" t="s">
        <v>193</v>
      </c>
      <c r="C32" s="125" t="s">
        <v>378</v>
      </c>
      <c r="D32" s="125" t="s">
        <v>113</v>
      </c>
      <c r="E32" s="126" t="s">
        <v>405</v>
      </c>
      <c r="F32" s="127">
        <v>2</v>
      </c>
      <c r="G32" s="143" t="s">
        <v>297</v>
      </c>
      <c r="H32" s="144" t="s">
        <v>326</v>
      </c>
      <c r="I32" s="125" t="s">
        <v>184</v>
      </c>
      <c r="J32" s="125">
        <v>1</v>
      </c>
      <c r="K32" s="125">
        <v>1400000</v>
      </c>
      <c r="L32" s="121">
        <f t="shared" si="4"/>
        <v>1400</v>
      </c>
      <c r="O32" s="122"/>
    </row>
    <row r="33" spans="1:15" s="113" customFormat="1" ht="37.5" customHeight="1" x14ac:dyDescent="0.25">
      <c r="A33" s="124" t="s">
        <v>406</v>
      </c>
      <c r="B33" s="125" t="s">
        <v>193</v>
      </c>
      <c r="C33" s="125" t="s">
        <v>379</v>
      </c>
      <c r="D33" s="125" t="s">
        <v>113</v>
      </c>
      <c r="E33" s="126" t="s">
        <v>189</v>
      </c>
      <c r="F33" s="127">
        <v>231100241408048</v>
      </c>
      <c r="G33" s="143" t="s">
        <v>298</v>
      </c>
      <c r="H33" s="144" t="s">
        <v>339</v>
      </c>
      <c r="I33" s="125" t="s">
        <v>184</v>
      </c>
      <c r="J33" s="125">
        <v>1</v>
      </c>
      <c r="K33" s="125">
        <v>1263000</v>
      </c>
      <c r="L33" s="121">
        <f>SUM(J33*K33)/1000</f>
        <v>1263</v>
      </c>
      <c r="O33" s="122"/>
    </row>
    <row r="34" spans="1:15" s="113" customFormat="1" ht="37.5" customHeight="1" x14ac:dyDescent="0.25">
      <c r="A34" s="124" t="s">
        <v>407</v>
      </c>
      <c r="B34" s="125" t="s">
        <v>193</v>
      </c>
      <c r="C34" s="125" t="s">
        <v>246</v>
      </c>
      <c r="D34" s="125" t="s">
        <v>113</v>
      </c>
      <c r="E34" s="129" t="s">
        <v>194</v>
      </c>
      <c r="F34" s="127">
        <v>231100101392424</v>
      </c>
      <c r="G34" s="143" t="s">
        <v>299</v>
      </c>
      <c r="H34" s="144" t="s">
        <v>340</v>
      </c>
      <c r="I34" s="125" t="s">
        <v>247</v>
      </c>
      <c r="J34" s="125">
        <v>4</v>
      </c>
      <c r="K34" s="125">
        <v>1213000</v>
      </c>
      <c r="L34" s="121">
        <f>SUM(J34*K34)/1000</f>
        <v>4852</v>
      </c>
      <c r="O34" s="122"/>
    </row>
    <row r="35" spans="1:15" s="113" customFormat="1" ht="37.5" customHeight="1" x14ac:dyDescent="0.25">
      <c r="A35" s="124" t="s">
        <v>200</v>
      </c>
      <c r="B35" s="125" t="s">
        <v>193</v>
      </c>
      <c r="C35" s="125" t="s">
        <v>242</v>
      </c>
      <c r="D35" s="125" t="s">
        <v>113</v>
      </c>
      <c r="E35" s="126" t="s">
        <v>194</v>
      </c>
      <c r="F35" s="127">
        <v>231100101391145</v>
      </c>
      <c r="G35" s="143" t="s">
        <v>300</v>
      </c>
      <c r="H35" s="144" t="s">
        <v>341</v>
      </c>
      <c r="I35" s="125" t="s">
        <v>250</v>
      </c>
      <c r="J35" s="125">
        <v>27693</v>
      </c>
      <c r="K35" s="125">
        <v>1300</v>
      </c>
      <c r="L35" s="121">
        <f t="shared" ref="L35:L36" si="5">SUM(J35*K35)/1000</f>
        <v>36000.9</v>
      </c>
      <c r="O35" s="122"/>
    </row>
    <row r="36" spans="1:15" s="113" customFormat="1" ht="37.5" customHeight="1" x14ac:dyDescent="0.25">
      <c r="A36" s="124" t="s">
        <v>201</v>
      </c>
      <c r="B36" s="125" t="s">
        <v>193</v>
      </c>
      <c r="C36" s="125" t="s">
        <v>380</v>
      </c>
      <c r="D36" s="125" t="s">
        <v>113</v>
      </c>
      <c r="E36" s="126" t="s">
        <v>381</v>
      </c>
      <c r="F36" s="127">
        <v>23111007159811</v>
      </c>
      <c r="G36" s="143" t="s">
        <v>301</v>
      </c>
      <c r="H36" s="144" t="s">
        <v>342</v>
      </c>
      <c r="I36" s="125" t="s">
        <v>377</v>
      </c>
      <c r="J36" s="125">
        <v>1</v>
      </c>
      <c r="K36" s="125">
        <v>168000000</v>
      </c>
      <c r="L36" s="121">
        <f t="shared" si="5"/>
        <v>168000</v>
      </c>
      <c r="O36" s="122"/>
    </row>
    <row r="37" spans="1:15" s="113" customFormat="1" ht="38.25" customHeight="1" x14ac:dyDescent="0.25">
      <c r="A37" s="124" t="s">
        <v>202</v>
      </c>
      <c r="B37" s="125" t="s">
        <v>193</v>
      </c>
      <c r="C37" s="125" t="s">
        <v>382</v>
      </c>
      <c r="D37" s="125" t="s">
        <v>113</v>
      </c>
      <c r="E37" s="129" t="s">
        <v>361</v>
      </c>
      <c r="F37" s="127">
        <v>231100241375813</v>
      </c>
      <c r="G37" s="143" t="s">
        <v>302</v>
      </c>
      <c r="H37" s="144" t="s">
        <v>326</v>
      </c>
      <c r="I37" s="125" t="s">
        <v>240</v>
      </c>
      <c r="J37" s="125">
        <v>3</v>
      </c>
      <c r="K37" s="125">
        <v>6900</v>
      </c>
      <c r="L37" s="121">
        <f>SUM(J37*K37)/1000</f>
        <v>20.7</v>
      </c>
      <c r="O37" s="122"/>
    </row>
    <row r="38" spans="1:15" s="113" customFormat="1" ht="37.5" customHeight="1" x14ac:dyDescent="0.25">
      <c r="A38" s="124" t="s">
        <v>203</v>
      </c>
      <c r="B38" s="125" t="s">
        <v>193</v>
      </c>
      <c r="C38" s="125" t="s">
        <v>383</v>
      </c>
      <c r="D38" s="125" t="s">
        <v>113</v>
      </c>
      <c r="E38" s="129" t="s">
        <v>361</v>
      </c>
      <c r="F38" s="127">
        <v>231100241377674</v>
      </c>
      <c r="G38" s="143" t="s">
        <v>302</v>
      </c>
      <c r="H38" s="144" t="s">
        <v>326</v>
      </c>
      <c r="I38" s="125" t="s">
        <v>240</v>
      </c>
      <c r="J38" s="125">
        <v>3</v>
      </c>
      <c r="K38" s="125">
        <v>1053333</v>
      </c>
      <c r="L38" s="121">
        <f>SUM(J38*K38)/1000</f>
        <v>3159.9989999999998</v>
      </c>
      <c r="O38" s="122"/>
    </row>
    <row r="39" spans="1:15" s="113" customFormat="1" ht="37.5" customHeight="1" x14ac:dyDescent="0.25">
      <c r="A39" s="124" t="s">
        <v>204</v>
      </c>
      <c r="B39" s="125" t="s">
        <v>193</v>
      </c>
      <c r="C39" s="125" t="s">
        <v>384</v>
      </c>
      <c r="D39" s="125" t="s">
        <v>113</v>
      </c>
      <c r="E39" s="126" t="s">
        <v>361</v>
      </c>
      <c r="F39" s="127">
        <v>231100241376325</v>
      </c>
      <c r="G39" s="143" t="s">
        <v>303</v>
      </c>
      <c r="H39" s="144" t="s">
        <v>343</v>
      </c>
      <c r="I39" s="125" t="s">
        <v>240</v>
      </c>
      <c r="J39" s="125">
        <v>12</v>
      </c>
      <c r="K39" s="125">
        <v>30000</v>
      </c>
      <c r="L39" s="121">
        <f t="shared" ref="L39:L41" si="6">SUM(J39*K39)/1000</f>
        <v>360</v>
      </c>
      <c r="O39" s="122"/>
    </row>
    <row r="40" spans="1:15" s="113" customFormat="1" ht="37.5" customHeight="1" x14ac:dyDescent="0.25">
      <c r="A40" s="124" t="s">
        <v>205</v>
      </c>
      <c r="B40" s="125" t="s">
        <v>193</v>
      </c>
      <c r="C40" s="125" t="s">
        <v>379</v>
      </c>
      <c r="D40" s="125" t="s">
        <v>113</v>
      </c>
      <c r="E40" s="126" t="s">
        <v>189</v>
      </c>
      <c r="F40" s="127">
        <v>231100241370246</v>
      </c>
      <c r="G40" s="143" t="s">
        <v>304</v>
      </c>
      <c r="H40" s="144" t="s">
        <v>344</v>
      </c>
      <c r="I40" s="125" t="s">
        <v>184</v>
      </c>
      <c r="J40" s="125">
        <v>1</v>
      </c>
      <c r="K40" s="125">
        <v>3193550</v>
      </c>
      <c r="L40" s="121">
        <f t="shared" si="6"/>
        <v>3193.55</v>
      </c>
      <c r="O40" s="122"/>
    </row>
    <row r="41" spans="1:15" s="113" customFormat="1" ht="37.5" customHeight="1" x14ac:dyDescent="0.25">
      <c r="A41" s="124" t="s">
        <v>206</v>
      </c>
      <c r="B41" s="125" t="s">
        <v>193</v>
      </c>
      <c r="C41" s="125" t="s">
        <v>385</v>
      </c>
      <c r="D41" s="125" t="s">
        <v>113</v>
      </c>
      <c r="E41" s="129" t="s">
        <v>361</v>
      </c>
      <c r="F41" s="127">
        <v>231100141370242</v>
      </c>
      <c r="G41" s="143" t="s">
        <v>306</v>
      </c>
      <c r="H41" s="144" t="s">
        <v>345</v>
      </c>
      <c r="I41" s="125" t="s">
        <v>183</v>
      </c>
      <c r="J41" s="125">
        <v>1</v>
      </c>
      <c r="K41" s="125">
        <v>285000</v>
      </c>
      <c r="L41" s="121">
        <f t="shared" si="6"/>
        <v>285</v>
      </c>
      <c r="O41" s="122"/>
    </row>
    <row r="42" spans="1:15" s="113" customFormat="1" ht="37.5" customHeight="1" x14ac:dyDescent="0.25">
      <c r="A42" s="124" t="s">
        <v>207</v>
      </c>
      <c r="B42" s="125" t="s">
        <v>193</v>
      </c>
      <c r="C42" s="125" t="s">
        <v>366</v>
      </c>
      <c r="D42" s="125" t="s">
        <v>113</v>
      </c>
      <c r="E42" s="126" t="s">
        <v>194</v>
      </c>
      <c r="F42" s="127">
        <v>231100101373166</v>
      </c>
      <c r="G42" s="143" t="s">
        <v>305</v>
      </c>
      <c r="H42" s="144" t="s">
        <v>331</v>
      </c>
      <c r="I42" s="125" t="s">
        <v>184</v>
      </c>
      <c r="J42" s="125">
        <v>1</v>
      </c>
      <c r="K42" s="125">
        <v>1237500</v>
      </c>
      <c r="L42" s="121">
        <v>1237.5</v>
      </c>
      <c r="O42" s="122"/>
    </row>
    <row r="43" spans="1:15" s="113" customFormat="1" ht="37.5" customHeight="1" x14ac:dyDescent="0.25">
      <c r="A43" s="124" t="s">
        <v>208</v>
      </c>
      <c r="B43" s="125" t="s">
        <v>193</v>
      </c>
      <c r="C43" s="125" t="s">
        <v>366</v>
      </c>
      <c r="D43" s="125" t="s">
        <v>113</v>
      </c>
      <c r="E43" s="126" t="s">
        <v>194</v>
      </c>
      <c r="F43" s="127">
        <v>231100101373197</v>
      </c>
      <c r="G43" s="143" t="s">
        <v>305</v>
      </c>
      <c r="H43" s="144" t="s">
        <v>331</v>
      </c>
      <c r="I43" s="125" t="s">
        <v>184</v>
      </c>
      <c r="J43" s="125">
        <v>1</v>
      </c>
      <c r="K43" s="125">
        <v>1500000</v>
      </c>
      <c r="L43" s="121">
        <f>SUM(J43*K43)/1000</f>
        <v>1500</v>
      </c>
      <c r="O43" s="122"/>
    </row>
    <row r="44" spans="1:15" s="113" customFormat="1" ht="37.5" customHeight="1" x14ac:dyDescent="0.25">
      <c r="A44" s="124" t="s">
        <v>209</v>
      </c>
      <c r="B44" s="125" t="s">
        <v>193</v>
      </c>
      <c r="C44" s="125" t="s">
        <v>366</v>
      </c>
      <c r="D44" s="125" t="s">
        <v>113</v>
      </c>
      <c r="E44" s="126" t="s">
        <v>194</v>
      </c>
      <c r="F44" s="127">
        <v>3</v>
      </c>
      <c r="G44" s="143" t="s">
        <v>289</v>
      </c>
      <c r="H44" s="144" t="s">
        <v>331</v>
      </c>
      <c r="I44" s="125" t="s">
        <v>184</v>
      </c>
      <c r="J44" s="125">
        <v>1</v>
      </c>
      <c r="K44" s="125">
        <v>225000</v>
      </c>
      <c r="L44" s="121">
        <f>SUM(J44*K44)/1000</f>
        <v>225</v>
      </c>
      <c r="O44" s="122"/>
    </row>
    <row r="45" spans="1:15" s="113" customFormat="1" ht="37.5" customHeight="1" x14ac:dyDescent="0.25">
      <c r="A45" s="124" t="s">
        <v>210</v>
      </c>
      <c r="B45" s="125" t="s">
        <v>193</v>
      </c>
      <c r="C45" s="125" t="s">
        <v>386</v>
      </c>
      <c r="D45" s="125" t="s">
        <v>113</v>
      </c>
      <c r="E45" s="126" t="s">
        <v>361</v>
      </c>
      <c r="F45" s="127">
        <v>231100241369227</v>
      </c>
      <c r="G45" s="143" t="s">
        <v>307</v>
      </c>
      <c r="H45" s="144" t="s">
        <v>346</v>
      </c>
      <c r="I45" s="125" t="s">
        <v>240</v>
      </c>
      <c r="J45" s="125">
        <v>12</v>
      </c>
      <c r="K45" s="125">
        <v>25955.5</v>
      </c>
      <c r="L45" s="121">
        <f t="shared" ref="L45:L46" si="7">SUM(J45*K45)/1000</f>
        <v>311.46600000000001</v>
      </c>
      <c r="O45" s="122"/>
    </row>
    <row r="46" spans="1:15" s="113" customFormat="1" ht="37.5" customHeight="1" x14ac:dyDescent="0.25">
      <c r="A46" s="124" t="s">
        <v>211</v>
      </c>
      <c r="B46" s="125" t="s">
        <v>193</v>
      </c>
      <c r="C46" s="125" t="s">
        <v>379</v>
      </c>
      <c r="D46" s="125" t="s">
        <v>113</v>
      </c>
      <c r="E46" s="126" t="s">
        <v>405</v>
      </c>
      <c r="F46" s="127">
        <v>5</v>
      </c>
      <c r="G46" s="143" t="s">
        <v>298</v>
      </c>
      <c r="H46" s="144" t="s">
        <v>339</v>
      </c>
      <c r="I46" s="125" t="s">
        <v>184</v>
      </c>
      <c r="J46" s="125">
        <v>1</v>
      </c>
      <c r="K46" s="125">
        <v>842000</v>
      </c>
      <c r="L46" s="121">
        <f t="shared" si="7"/>
        <v>842</v>
      </c>
      <c r="O46" s="122"/>
    </row>
    <row r="47" spans="1:15" s="113" customFormat="1" ht="37.5" customHeight="1" x14ac:dyDescent="0.25">
      <c r="A47" s="124" t="s">
        <v>212</v>
      </c>
      <c r="B47" s="125" t="s">
        <v>193</v>
      </c>
      <c r="C47" s="125" t="s">
        <v>246</v>
      </c>
      <c r="D47" s="125" t="s">
        <v>113</v>
      </c>
      <c r="E47" s="126" t="s">
        <v>194</v>
      </c>
      <c r="F47" s="127">
        <v>231100141355451</v>
      </c>
      <c r="G47" s="143" t="s">
        <v>308</v>
      </c>
      <c r="H47" s="144" t="s">
        <v>347</v>
      </c>
      <c r="I47" s="125" t="s">
        <v>247</v>
      </c>
      <c r="J47" s="125">
        <v>1</v>
      </c>
      <c r="K47" s="125">
        <v>900000</v>
      </c>
      <c r="L47" s="121">
        <f>SUM(J47*K47)/1000</f>
        <v>900</v>
      </c>
      <c r="O47" s="122"/>
    </row>
    <row r="48" spans="1:15" s="113" customFormat="1" ht="37.5" customHeight="1" x14ac:dyDescent="0.25">
      <c r="A48" s="124" t="s">
        <v>213</v>
      </c>
      <c r="B48" s="125" t="s">
        <v>193</v>
      </c>
      <c r="C48" s="125" t="s">
        <v>387</v>
      </c>
      <c r="D48" s="125" t="s">
        <v>113</v>
      </c>
      <c r="E48" s="126" t="s">
        <v>381</v>
      </c>
      <c r="F48" s="127">
        <v>23111007156949</v>
      </c>
      <c r="G48" s="143" t="s">
        <v>309</v>
      </c>
      <c r="H48" s="144" t="s">
        <v>348</v>
      </c>
      <c r="I48" s="125" t="s">
        <v>183</v>
      </c>
      <c r="J48" s="125">
        <v>2</v>
      </c>
      <c r="K48" s="125">
        <v>4838000</v>
      </c>
      <c r="L48" s="121">
        <f>SUM(J48*K48)/1000</f>
        <v>9676</v>
      </c>
      <c r="O48" s="122"/>
    </row>
    <row r="49" spans="1:15" s="113" customFormat="1" ht="37.5" customHeight="1" x14ac:dyDescent="0.25">
      <c r="A49" s="124" t="s">
        <v>214</v>
      </c>
      <c r="B49" s="125" t="s">
        <v>193</v>
      </c>
      <c r="C49" s="125" t="s">
        <v>264</v>
      </c>
      <c r="D49" s="125" t="s">
        <v>113</v>
      </c>
      <c r="E49" s="126" t="s">
        <v>194</v>
      </c>
      <c r="F49" s="127">
        <v>231100101351203</v>
      </c>
      <c r="G49" s="143" t="s">
        <v>310</v>
      </c>
      <c r="H49" s="144" t="s">
        <v>349</v>
      </c>
      <c r="I49" s="125" t="s">
        <v>240</v>
      </c>
      <c r="J49" s="125">
        <v>6</v>
      </c>
      <c r="K49" s="125">
        <v>20000000</v>
      </c>
      <c r="L49" s="121">
        <f t="shared" ref="L49:L51" si="8">SUM(J49*K49)/1000</f>
        <v>120000</v>
      </c>
      <c r="O49" s="122"/>
    </row>
    <row r="50" spans="1:15" s="113" customFormat="1" ht="37.5" customHeight="1" x14ac:dyDescent="0.25">
      <c r="A50" s="124" t="s">
        <v>215</v>
      </c>
      <c r="B50" s="125" t="s">
        <v>193</v>
      </c>
      <c r="C50" s="125" t="s">
        <v>362</v>
      </c>
      <c r="D50" s="125" t="s">
        <v>113</v>
      </c>
      <c r="E50" s="129" t="s">
        <v>194</v>
      </c>
      <c r="F50" s="127">
        <v>231100101351218</v>
      </c>
      <c r="G50" s="143" t="s">
        <v>285</v>
      </c>
      <c r="H50" s="144" t="s">
        <v>327</v>
      </c>
      <c r="I50" s="125" t="s">
        <v>184</v>
      </c>
      <c r="J50" s="125">
        <v>1</v>
      </c>
      <c r="K50" s="125">
        <v>8043810</v>
      </c>
      <c r="L50" s="121">
        <f t="shared" si="8"/>
        <v>8043.81</v>
      </c>
      <c r="O50" s="122"/>
    </row>
    <row r="51" spans="1:15" s="113" customFormat="1" ht="37.5" customHeight="1" x14ac:dyDescent="0.25">
      <c r="A51" s="124" t="s">
        <v>216</v>
      </c>
      <c r="B51" s="125" t="s">
        <v>193</v>
      </c>
      <c r="C51" s="125" t="s">
        <v>388</v>
      </c>
      <c r="D51" s="125" t="s">
        <v>113</v>
      </c>
      <c r="E51" s="129" t="s">
        <v>194</v>
      </c>
      <c r="F51" s="127">
        <v>231100101348218</v>
      </c>
      <c r="G51" s="143" t="s">
        <v>311</v>
      </c>
      <c r="H51" s="144" t="s">
        <v>350</v>
      </c>
      <c r="I51" s="125" t="s">
        <v>184</v>
      </c>
      <c r="J51" s="125">
        <v>1</v>
      </c>
      <c r="K51" s="125">
        <v>37400000</v>
      </c>
      <c r="L51" s="121">
        <f t="shared" si="8"/>
        <v>37400</v>
      </c>
      <c r="O51" s="122"/>
    </row>
    <row r="52" spans="1:15" s="113" customFormat="1" ht="37.5" customHeight="1" x14ac:dyDescent="0.25">
      <c r="A52" s="124" t="s">
        <v>217</v>
      </c>
      <c r="B52" s="125" t="s">
        <v>193</v>
      </c>
      <c r="C52" s="125" t="s">
        <v>249</v>
      </c>
      <c r="D52" s="125" t="s">
        <v>113</v>
      </c>
      <c r="E52" s="126" t="s">
        <v>194</v>
      </c>
      <c r="F52" s="127">
        <v>231100101347598</v>
      </c>
      <c r="G52" s="143" t="s">
        <v>312</v>
      </c>
      <c r="H52" s="144" t="s">
        <v>351</v>
      </c>
      <c r="I52" s="125" t="s">
        <v>250</v>
      </c>
      <c r="J52" s="125">
        <v>3.03</v>
      </c>
      <c r="K52" s="151">
        <v>3300883.33</v>
      </c>
      <c r="L52" s="121">
        <v>10001.68</v>
      </c>
      <c r="O52" s="122"/>
    </row>
    <row r="53" spans="1:15" s="113" customFormat="1" ht="37.5" customHeight="1" x14ac:dyDescent="0.25">
      <c r="A53" s="124" t="s">
        <v>218</v>
      </c>
      <c r="B53" s="125" t="s">
        <v>193</v>
      </c>
      <c r="C53" s="125" t="s">
        <v>389</v>
      </c>
      <c r="D53" s="125" t="s">
        <v>113</v>
      </c>
      <c r="E53" s="126" t="s">
        <v>194</v>
      </c>
      <c r="F53" s="127">
        <v>231100101347509</v>
      </c>
      <c r="G53" s="143" t="s">
        <v>277</v>
      </c>
      <c r="H53" s="144" t="s">
        <v>325</v>
      </c>
      <c r="I53" s="125" t="s">
        <v>184</v>
      </c>
      <c r="J53" s="125">
        <v>1</v>
      </c>
      <c r="K53" s="125">
        <v>3953800</v>
      </c>
      <c r="L53" s="121">
        <f>SUM(J53*K53)/1000</f>
        <v>3953.8</v>
      </c>
      <c r="O53" s="122"/>
    </row>
    <row r="54" spans="1:15" s="113" customFormat="1" ht="37.5" customHeight="1" x14ac:dyDescent="0.25">
      <c r="A54" s="124" t="s">
        <v>219</v>
      </c>
      <c r="B54" s="125" t="s">
        <v>193</v>
      </c>
      <c r="C54" s="125" t="s">
        <v>390</v>
      </c>
      <c r="D54" s="125" t="s">
        <v>113</v>
      </c>
      <c r="E54" s="126" t="s">
        <v>403</v>
      </c>
      <c r="F54" s="127">
        <v>231110081255869</v>
      </c>
      <c r="G54" s="143" t="s">
        <v>313</v>
      </c>
      <c r="H54" s="144" t="s">
        <v>352</v>
      </c>
      <c r="I54" s="125" t="s">
        <v>184</v>
      </c>
      <c r="J54" s="125">
        <v>1</v>
      </c>
      <c r="K54" s="125">
        <v>2447200</v>
      </c>
      <c r="L54" s="121">
        <f>SUM(J54*K54)/1000</f>
        <v>2447.1999999999998</v>
      </c>
      <c r="O54" s="122"/>
    </row>
    <row r="55" spans="1:15" s="113" customFormat="1" ht="37.5" customHeight="1" x14ac:dyDescent="0.25">
      <c r="A55" s="124" t="s">
        <v>220</v>
      </c>
      <c r="B55" s="125" t="s">
        <v>193</v>
      </c>
      <c r="C55" s="125" t="s">
        <v>248</v>
      </c>
      <c r="D55" s="125" t="s">
        <v>113</v>
      </c>
      <c r="E55" s="129" t="s">
        <v>361</v>
      </c>
      <c r="F55" s="127">
        <v>231100241292630</v>
      </c>
      <c r="G55" s="143" t="s">
        <v>314</v>
      </c>
      <c r="H55" s="144" t="s">
        <v>326</v>
      </c>
      <c r="I55" s="125" t="s">
        <v>240</v>
      </c>
      <c r="J55" s="125">
        <v>3</v>
      </c>
      <c r="K55" s="125">
        <v>1300000</v>
      </c>
      <c r="L55" s="121">
        <f t="shared" ref="L55:L56" si="9">SUM(J55*K55)/1000</f>
        <v>3900</v>
      </c>
      <c r="O55" s="122"/>
    </row>
    <row r="56" spans="1:15" s="113" customFormat="1" ht="37.5" customHeight="1" x14ac:dyDescent="0.25">
      <c r="A56" s="124" t="s">
        <v>221</v>
      </c>
      <c r="B56" s="125" t="s">
        <v>193</v>
      </c>
      <c r="C56" s="125" t="s">
        <v>245</v>
      </c>
      <c r="D56" s="125" t="s">
        <v>113</v>
      </c>
      <c r="E56" s="129" t="s">
        <v>361</v>
      </c>
      <c r="F56" s="127">
        <v>231100241339969</v>
      </c>
      <c r="G56" s="143" t="s">
        <v>315</v>
      </c>
      <c r="H56" s="144" t="s">
        <v>326</v>
      </c>
      <c r="I56" s="125" t="s">
        <v>240</v>
      </c>
      <c r="J56" s="125">
        <v>3</v>
      </c>
      <c r="K56" s="125">
        <v>1100000</v>
      </c>
      <c r="L56" s="121">
        <f t="shared" si="9"/>
        <v>3300</v>
      </c>
      <c r="O56" s="122"/>
    </row>
    <row r="57" spans="1:15" s="113" customFormat="1" ht="37.5" customHeight="1" x14ac:dyDescent="0.25">
      <c r="A57" s="124" t="s">
        <v>223</v>
      </c>
      <c r="B57" s="125" t="s">
        <v>193</v>
      </c>
      <c r="C57" s="125" t="s">
        <v>248</v>
      </c>
      <c r="D57" s="125" t="s">
        <v>113</v>
      </c>
      <c r="E57" s="129" t="s">
        <v>361</v>
      </c>
      <c r="F57" s="127">
        <v>231100241336630</v>
      </c>
      <c r="G57" s="143" t="s">
        <v>316</v>
      </c>
      <c r="H57" s="144" t="s">
        <v>326</v>
      </c>
      <c r="I57" s="125" t="s">
        <v>240</v>
      </c>
      <c r="J57" s="125">
        <v>3</v>
      </c>
      <c r="K57" s="125">
        <v>1057760</v>
      </c>
      <c r="L57" s="121">
        <f>SUM(J57*K57)/1000</f>
        <v>3173.28</v>
      </c>
      <c r="O57" s="122"/>
    </row>
    <row r="58" spans="1:15" s="113" customFormat="1" ht="37.5" customHeight="1" x14ac:dyDescent="0.25">
      <c r="A58" s="124" t="s">
        <v>224</v>
      </c>
      <c r="B58" s="125" t="s">
        <v>193</v>
      </c>
      <c r="C58" s="125" t="s">
        <v>245</v>
      </c>
      <c r="D58" s="125" t="s">
        <v>113</v>
      </c>
      <c r="E58" s="129" t="s">
        <v>361</v>
      </c>
      <c r="F58" s="127">
        <v>231100241327961</v>
      </c>
      <c r="G58" s="143" t="s">
        <v>282</v>
      </c>
      <c r="H58" s="144" t="s">
        <v>326</v>
      </c>
      <c r="I58" s="125" t="s">
        <v>240</v>
      </c>
      <c r="J58" s="125">
        <v>3</v>
      </c>
      <c r="K58" s="125">
        <v>1053333</v>
      </c>
      <c r="L58" s="121">
        <f>SUM(J58*K58)/1000</f>
        <v>3159.9989999999998</v>
      </c>
      <c r="O58" s="122"/>
    </row>
    <row r="59" spans="1:15" s="113" customFormat="1" ht="37.5" customHeight="1" x14ac:dyDescent="0.25">
      <c r="A59" s="124" t="s">
        <v>225</v>
      </c>
      <c r="B59" s="125" t="s">
        <v>193</v>
      </c>
      <c r="C59" s="125" t="s">
        <v>248</v>
      </c>
      <c r="D59" s="125" t="s">
        <v>113</v>
      </c>
      <c r="E59" s="129" t="s">
        <v>361</v>
      </c>
      <c r="F59" s="127">
        <v>231100241328003</v>
      </c>
      <c r="G59" s="143" t="s">
        <v>282</v>
      </c>
      <c r="H59" s="144" t="s">
        <v>326</v>
      </c>
      <c r="I59" s="125" t="s">
        <v>240</v>
      </c>
      <c r="J59" s="125">
        <v>3</v>
      </c>
      <c r="K59" s="125">
        <v>6900</v>
      </c>
      <c r="L59" s="121">
        <f t="shared" ref="L59" si="10">SUM(J59*K59)/1000</f>
        <v>20.7</v>
      </c>
      <c r="O59" s="122"/>
    </row>
    <row r="60" spans="1:15" s="113" customFormat="1" ht="37.5" customHeight="1" x14ac:dyDescent="0.25">
      <c r="A60" s="124" t="s">
        <v>226</v>
      </c>
      <c r="B60" s="125" t="s">
        <v>193</v>
      </c>
      <c r="C60" s="125" t="s">
        <v>248</v>
      </c>
      <c r="D60" s="125" t="s">
        <v>113</v>
      </c>
      <c r="E60" s="129" t="s">
        <v>361</v>
      </c>
      <c r="F60" s="127">
        <v>231100241310414</v>
      </c>
      <c r="G60" s="143" t="s">
        <v>279</v>
      </c>
      <c r="H60" s="144" t="s">
        <v>326</v>
      </c>
      <c r="I60" s="125" t="s">
        <v>240</v>
      </c>
      <c r="J60" s="125">
        <v>3</v>
      </c>
      <c r="K60" s="125">
        <v>6900</v>
      </c>
      <c r="L60" s="121">
        <f t="shared" ref="L60:L123" si="11">SUM(J60*K60/1000)</f>
        <v>20.7</v>
      </c>
      <c r="O60" s="122"/>
    </row>
    <row r="61" spans="1:15" s="113" customFormat="1" ht="37.5" customHeight="1" x14ac:dyDescent="0.25">
      <c r="A61" s="124" t="s">
        <v>227</v>
      </c>
      <c r="B61" s="125" t="s">
        <v>193</v>
      </c>
      <c r="C61" s="125" t="s">
        <v>391</v>
      </c>
      <c r="D61" s="125" t="s">
        <v>113</v>
      </c>
      <c r="E61" s="129" t="s">
        <v>361</v>
      </c>
      <c r="F61" s="127">
        <v>231100241311244</v>
      </c>
      <c r="G61" s="143" t="s">
        <v>317</v>
      </c>
      <c r="H61" s="144" t="s">
        <v>326</v>
      </c>
      <c r="I61" s="125" t="s">
        <v>240</v>
      </c>
      <c r="J61" s="125">
        <v>3</v>
      </c>
      <c r="K61" s="125">
        <v>13800</v>
      </c>
      <c r="L61" s="121">
        <f t="shared" si="11"/>
        <v>41.4</v>
      </c>
      <c r="O61" s="122"/>
    </row>
    <row r="62" spans="1:15" s="113" customFormat="1" ht="37.5" customHeight="1" x14ac:dyDescent="0.25">
      <c r="A62" s="124" t="s">
        <v>228</v>
      </c>
      <c r="B62" s="125" t="s">
        <v>193</v>
      </c>
      <c r="C62" s="125" t="s">
        <v>392</v>
      </c>
      <c r="D62" s="125" t="s">
        <v>113</v>
      </c>
      <c r="E62" s="129" t="s">
        <v>361</v>
      </c>
      <c r="F62" s="127">
        <v>231100241311377</v>
      </c>
      <c r="G62" s="143" t="s">
        <v>318</v>
      </c>
      <c r="H62" s="144" t="s">
        <v>326</v>
      </c>
      <c r="I62" s="125" t="s">
        <v>240</v>
      </c>
      <c r="J62" s="125">
        <v>3</v>
      </c>
      <c r="K62" s="125">
        <v>13800</v>
      </c>
      <c r="L62" s="121">
        <f t="shared" si="11"/>
        <v>41.4</v>
      </c>
      <c r="O62" s="122"/>
    </row>
    <row r="63" spans="1:15" s="113" customFormat="1" ht="37.5" customHeight="1" x14ac:dyDescent="0.25">
      <c r="A63" s="124" t="s">
        <v>229</v>
      </c>
      <c r="B63" s="125" t="s">
        <v>193</v>
      </c>
      <c r="C63" s="125" t="s">
        <v>393</v>
      </c>
      <c r="D63" s="125" t="s">
        <v>113</v>
      </c>
      <c r="E63" s="129" t="s">
        <v>361</v>
      </c>
      <c r="F63" s="127">
        <v>231100241311477</v>
      </c>
      <c r="G63" s="143" t="s">
        <v>319</v>
      </c>
      <c r="H63" s="144" t="s">
        <v>326</v>
      </c>
      <c r="I63" s="125" t="s">
        <v>240</v>
      </c>
      <c r="J63" s="125">
        <v>3</v>
      </c>
      <c r="K63" s="125">
        <v>24000</v>
      </c>
      <c r="L63" s="121">
        <f t="shared" si="11"/>
        <v>72</v>
      </c>
      <c r="O63" s="122"/>
    </row>
    <row r="64" spans="1:15" s="113" customFormat="1" ht="37.5" customHeight="1" x14ac:dyDescent="0.25">
      <c r="A64" s="124" t="s">
        <v>230</v>
      </c>
      <c r="B64" s="125" t="s">
        <v>193</v>
      </c>
      <c r="C64" s="125" t="s">
        <v>248</v>
      </c>
      <c r="D64" s="125" t="s">
        <v>113</v>
      </c>
      <c r="E64" s="129" t="s">
        <v>361</v>
      </c>
      <c r="F64" s="127">
        <v>231100241311609</v>
      </c>
      <c r="G64" s="143" t="s">
        <v>281</v>
      </c>
      <c r="H64" s="144" t="s">
        <v>326</v>
      </c>
      <c r="I64" s="125" t="s">
        <v>240</v>
      </c>
      <c r="J64" s="125">
        <v>3</v>
      </c>
      <c r="K64" s="125">
        <v>6900</v>
      </c>
      <c r="L64" s="121">
        <f t="shared" si="11"/>
        <v>20.7</v>
      </c>
      <c r="O64" s="122"/>
    </row>
    <row r="65" spans="1:15" s="113" customFormat="1" ht="37.5" customHeight="1" x14ac:dyDescent="0.25">
      <c r="A65" s="124" t="s">
        <v>231</v>
      </c>
      <c r="B65" s="125" t="s">
        <v>193</v>
      </c>
      <c r="C65" s="125" t="s">
        <v>245</v>
      </c>
      <c r="D65" s="125" t="s">
        <v>113</v>
      </c>
      <c r="E65" s="129" t="s">
        <v>361</v>
      </c>
      <c r="F65" s="127">
        <v>231100241312454</v>
      </c>
      <c r="G65" s="143" t="s">
        <v>319</v>
      </c>
      <c r="H65" s="144" t="s">
        <v>326</v>
      </c>
      <c r="I65" s="125" t="s">
        <v>240</v>
      </c>
      <c r="J65" s="125">
        <v>3</v>
      </c>
      <c r="K65" s="125">
        <v>1053333</v>
      </c>
      <c r="L65" s="121">
        <f t="shared" si="11"/>
        <v>3159.9989999999998</v>
      </c>
      <c r="O65" s="122"/>
    </row>
    <row r="66" spans="1:15" s="113" customFormat="1" ht="37.5" customHeight="1" x14ac:dyDescent="0.25">
      <c r="A66" s="124" t="s">
        <v>232</v>
      </c>
      <c r="B66" s="125" t="s">
        <v>193</v>
      </c>
      <c r="C66" s="125" t="s">
        <v>245</v>
      </c>
      <c r="D66" s="125" t="s">
        <v>113</v>
      </c>
      <c r="E66" s="129" t="s">
        <v>361</v>
      </c>
      <c r="F66" s="127">
        <v>231100241312462</v>
      </c>
      <c r="G66" s="143" t="s">
        <v>320</v>
      </c>
      <c r="H66" s="144" t="s">
        <v>326</v>
      </c>
      <c r="I66" s="125" t="s">
        <v>240</v>
      </c>
      <c r="J66" s="125">
        <v>3</v>
      </c>
      <c r="K66" s="125">
        <v>1053333</v>
      </c>
      <c r="L66" s="121">
        <f t="shared" si="11"/>
        <v>3159.9989999999998</v>
      </c>
      <c r="O66" s="122"/>
    </row>
    <row r="67" spans="1:15" s="113" customFormat="1" ht="37.5" customHeight="1" x14ac:dyDescent="0.25">
      <c r="A67" s="124" t="s">
        <v>233</v>
      </c>
      <c r="B67" s="125" t="s">
        <v>193</v>
      </c>
      <c r="C67" s="125" t="s">
        <v>245</v>
      </c>
      <c r="D67" s="125" t="s">
        <v>113</v>
      </c>
      <c r="E67" s="129" t="s">
        <v>361</v>
      </c>
      <c r="F67" s="127">
        <v>231100241312481</v>
      </c>
      <c r="G67" s="143" t="s">
        <v>279</v>
      </c>
      <c r="H67" s="144" t="s">
        <v>326</v>
      </c>
      <c r="I67" s="125" t="s">
        <v>240</v>
      </c>
      <c r="J67" s="125">
        <v>3</v>
      </c>
      <c r="K67" s="125">
        <v>1053333</v>
      </c>
      <c r="L67" s="121">
        <f t="shared" si="11"/>
        <v>3159.9989999999998</v>
      </c>
      <c r="O67" s="122"/>
    </row>
    <row r="68" spans="1:15" s="113" customFormat="1" ht="37.5" customHeight="1" x14ac:dyDescent="0.25">
      <c r="A68" s="124" t="s">
        <v>234</v>
      </c>
      <c r="B68" s="125" t="s">
        <v>193</v>
      </c>
      <c r="C68" s="125" t="s">
        <v>245</v>
      </c>
      <c r="D68" s="125" t="s">
        <v>113</v>
      </c>
      <c r="E68" s="129" t="s">
        <v>361</v>
      </c>
      <c r="F68" s="127">
        <v>231100241312497</v>
      </c>
      <c r="G68" s="143" t="s">
        <v>281</v>
      </c>
      <c r="H68" s="144" t="s">
        <v>326</v>
      </c>
      <c r="I68" s="125" t="s">
        <v>240</v>
      </c>
      <c r="J68" s="125">
        <v>3</v>
      </c>
      <c r="K68" s="125">
        <v>1053333</v>
      </c>
      <c r="L68" s="121">
        <f t="shared" si="11"/>
        <v>3159.9989999999998</v>
      </c>
      <c r="O68" s="122"/>
    </row>
    <row r="69" spans="1:15" s="113" customFormat="1" ht="37.5" customHeight="1" x14ac:dyDescent="0.25">
      <c r="A69" s="124" t="s">
        <v>235</v>
      </c>
      <c r="B69" s="125" t="s">
        <v>193</v>
      </c>
      <c r="C69" s="125" t="s">
        <v>245</v>
      </c>
      <c r="D69" s="125" t="s">
        <v>113</v>
      </c>
      <c r="E69" s="129" t="s">
        <v>361</v>
      </c>
      <c r="F69" s="127">
        <v>231100241312508</v>
      </c>
      <c r="G69" s="143" t="s">
        <v>317</v>
      </c>
      <c r="H69" s="144" t="s">
        <v>326</v>
      </c>
      <c r="I69" s="125" t="s">
        <v>240</v>
      </c>
      <c r="J69" s="125">
        <v>3</v>
      </c>
      <c r="K69" s="125">
        <v>1053333</v>
      </c>
      <c r="L69" s="121">
        <f t="shared" si="11"/>
        <v>3159.9989999999998</v>
      </c>
      <c r="O69" s="122"/>
    </row>
    <row r="70" spans="1:15" s="113" customFormat="1" ht="40.5" x14ac:dyDescent="0.25">
      <c r="A70" s="124" t="s">
        <v>236</v>
      </c>
      <c r="B70" s="125" t="s">
        <v>193</v>
      </c>
      <c r="C70" s="125" t="s">
        <v>245</v>
      </c>
      <c r="D70" s="125" t="s">
        <v>113</v>
      </c>
      <c r="E70" s="129" t="s">
        <v>361</v>
      </c>
      <c r="F70" s="127">
        <v>231100241312926</v>
      </c>
      <c r="G70" s="143" t="s">
        <v>278</v>
      </c>
      <c r="H70" s="144" t="s">
        <v>326</v>
      </c>
      <c r="I70" s="125" t="s">
        <v>240</v>
      </c>
      <c r="J70" s="125">
        <v>3</v>
      </c>
      <c r="K70" s="125">
        <v>1053333</v>
      </c>
      <c r="L70" s="121">
        <f t="shared" si="11"/>
        <v>3159.9989999999998</v>
      </c>
      <c r="O70" s="122"/>
    </row>
    <row r="71" spans="1:15" s="113" customFormat="1" ht="45.75" customHeight="1" x14ac:dyDescent="0.25">
      <c r="A71" s="124" t="s">
        <v>408</v>
      </c>
      <c r="B71" s="125" t="s">
        <v>193</v>
      </c>
      <c r="C71" s="125" t="s">
        <v>245</v>
      </c>
      <c r="D71" s="125" t="s">
        <v>113</v>
      </c>
      <c r="E71" s="129" t="s">
        <v>361</v>
      </c>
      <c r="F71" s="127">
        <v>231100241312988</v>
      </c>
      <c r="G71" s="143" t="s">
        <v>283</v>
      </c>
      <c r="H71" s="144" t="s">
        <v>326</v>
      </c>
      <c r="I71" s="125" t="s">
        <v>240</v>
      </c>
      <c r="J71" s="125">
        <v>3</v>
      </c>
      <c r="K71" s="125">
        <v>1053333</v>
      </c>
      <c r="L71" s="121">
        <f t="shared" si="11"/>
        <v>3159.9989999999998</v>
      </c>
      <c r="O71" s="122"/>
    </row>
    <row r="72" spans="1:15" s="113" customFormat="1" ht="40.5" x14ac:dyDescent="0.25">
      <c r="A72" s="124" t="s">
        <v>409</v>
      </c>
      <c r="B72" s="125" t="s">
        <v>193</v>
      </c>
      <c r="C72" s="125" t="s">
        <v>245</v>
      </c>
      <c r="D72" s="125" t="s">
        <v>113</v>
      </c>
      <c r="E72" s="129" t="s">
        <v>361</v>
      </c>
      <c r="F72" s="127">
        <v>231100241313025</v>
      </c>
      <c r="G72" s="143" t="s">
        <v>284</v>
      </c>
      <c r="H72" s="144" t="s">
        <v>326</v>
      </c>
      <c r="I72" s="125" t="s">
        <v>240</v>
      </c>
      <c r="J72" s="125">
        <v>3</v>
      </c>
      <c r="K72" s="125">
        <v>1053333</v>
      </c>
      <c r="L72" s="121">
        <f t="shared" si="11"/>
        <v>3159.9989999999998</v>
      </c>
      <c r="O72" s="122"/>
    </row>
    <row r="73" spans="1:15" s="113" customFormat="1" ht="55.5" customHeight="1" x14ac:dyDescent="0.25">
      <c r="A73" s="124" t="s">
        <v>410</v>
      </c>
      <c r="B73" s="125" t="s">
        <v>193</v>
      </c>
      <c r="C73" s="125" t="s">
        <v>248</v>
      </c>
      <c r="D73" s="125" t="s">
        <v>113</v>
      </c>
      <c r="E73" s="129" t="s">
        <v>361</v>
      </c>
      <c r="F73" s="127">
        <v>231100241314870</v>
      </c>
      <c r="G73" s="143" t="s">
        <v>283</v>
      </c>
      <c r="H73" s="144" t="s">
        <v>326</v>
      </c>
      <c r="I73" s="125" t="s">
        <v>240</v>
      </c>
      <c r="J73" s="125">
        <v>3</v>
      </c>
      <c r="K73" s="125">
        <v>6900</v>
      </c>
      <c r="L73" s="121">
        <f t="shared" si="11"/>
        <v>20.7</v>
      </c>
      <c r="O73" s="122"/>
    </row>
    <row r="74" spans="1:15" s="113" customFormat="1" ht="45" customHeight="1" x14ac:dyDescent="0.25">
      <c r="A74" s="124" t="s">
        <v>411</v>
      </c>
      <c r="B74" s="125" t="s">
        <v>193</v>
      </c>
      <c r="C74" s="125" t="s">
        <v>248</v>
      </c>
      <c r="D74" s="125" t="s">
        <v>113</v>
      </c>
      <c r="E74" s="129" t="s">
        <v>361</v>
      </c>
      <c r="F74" s="127">
        <v>231100241301147</v>
      </c>
      <c r="G74" s="143" t="s">
        <v>275</v>
      </c>
      <c r="H74" s="144" t="s">
        <v>326</v>
      </c>
      <c r="I74" s="125" t="s">
        <v>240</v>
      </c>
      <c r="J74" s="125">
        <v>3</v>
      </c>
      <c r="K74" s="151">
        <v>39900</v>
      </c>
      <c r="L74" s="121">
        <f t="shared" si="11"/>
        <v>119.7</v>
      </c>
      <c r="O74" s="122"/>
    </row>
    <row r="75" spans="1:15" s="113" customFormat="1" ht="37.5" customHeight="1" x14ac:dyDescent="0.25">
      <c r="A75" s="124" t="s">
        <v>412</v>
      </c>
      <c r="B75" s="125" t="s">
        <v>193</v>
      </c>
      <c r="C75" s="125" t="s">
        <v>239</v>
      </c>
      <c r="D75" s="125" t="s">
        <v>113</v>
      </c>
      <c r="E75" s="126" t="s">
        <v>194</v>
      </c>
      <c r="F75" s="127">
        <v>231100101299100</v>
      </c>
      <c r="G75" s="143" t="s">
        <v>258</v>
      </c>
      <c r="H75" s="144" t="s">
        <v>353</v>
      </c>
      <c r="I75" s="125" t="s">
        <v>358</v>
      </c>
      <c r="J75" s="125">
        <v>45.1</v>
      </c>
      <c r="K75" s="125">
        <v>562315.04</v>
      </c>
      <c r="L75" s="121">
        <v>25360.959999999999</v>
      </c>
      <c r="O75" s="122"/>
    </row>
    <row r="76" spans="1:15" s="113" customFormat="1" ht="60.75" x14ac:dyDescent="0.25">
      <c r="A76" s="124" t="s">
        <v>413</v>
      </c>
      <c r="B76" s="125" t="s">
        <v>193</v>
      </c>
      <c r="C76" s="125" t="s">
        <v>414</v>
      </c>
      <c r="D76" s="125" t="s">
        <v>113</v>
      </c>
      <c r="E76" s="126" t="s">
        <v>403</v>
      </c>
      <c r="F76" s="127">
        <v>231110081228217</v>
      </c>
      <c r="G76" s="143" t="s">
        <v>321</v>
      </c>
      <c r="H76" s="144" t="s">
        <v>354</v>
      </c>
      <c r="I76" s="125" t="s">
        <v>183</v>
      </c>
      <c r="J76" s="125">
        <v>210</v>
      </c>
      <c r="K76" s="125">
        <v>1999</v>
      </c>
      <c r="L76" s="121">
        <f t="shared" si="11"/>
        <v>419.79</v>
      </c>
      <c r="O76" s="122"/>
    </row>
    <row r="77" spans="1:15" s="113" customFormat="1" ht="75" customHeight="1" x14ac:dyDescent="0.25">
      <c r="A77" s="124" t="s">
        <v>415</v>
      </c>
      <c r="B77" s="125" t="s">
        <v>193</v>
      </c>
      <c r="C77" s="125" t="s">
        <v>416</v>
      </c>
      <c r="D77" s="125" t="s">
        <v>113</v>
      </c>
      <c r="E77" s="126" t="s">
        <v>403</v>
      </c>
      <c r="F77" s="127">
        <v>231110081228235</v>
      </c>
      <c r="G77" s="143" t="s">
        <v>322</v>
      </c>
      <c r="H77" s="144" t="s">
        <v>355</v>
      </c>
      <c r="I77" s="153" t="s">
        <v>199</v>
      </c>
      <c r="J77" s="153">
        <v>50</v>
      </c>
      <c r="K77" s="154">
        <v>6312</v>
      </c>
      <c r="L77" s="121">
        <f t="shared" si="11"/>
        <v>315.60000000000002</v>
      </c>
      <c r="O77" s="122"/>
    </row>
    <row r="78" spans="1:15" s="113" customFormat="1" ht="40.5" x14ac:dyDescent="0.25">
      <c r="A78" s="124" t="s">
        <v>417</v>
      </c>
      <c r="B78" s="125" t="s">
        <v>193</v>
      </c>
      <c r="C78" s="125" t="s">
        <v>418</v>
      </c>
      <c r="D78" s="125" t="s">
        <v>113</v>
      </c>
      <c r="E78" s="126" t="s">
        <v>403</v>
      </c>
      <c r="F78" s="127">
        <v>231110081228268</v>
      </c>
      <c r="G78" s="143" t="s">
        <v>323</v>
      </c>
      <c r="H78" s="144" t="s">
        <v>356</v>
      </c>
      <c r="I78" s="125" t="s">
        <v>199</v>
      </c>
      <c r="J78" s="125">
        <v>30</v>
      </c>
      <c r="K78" s="125">
        <v>4700</v>
      </c>
      <c r="L78" s="121">
        <f t="shared" si="11"/>
        <v>141</v>
      </c>
      <c r="O78" s="122"/>
    </row>
    <row r="79" spans="1:15" s="113" customFormat="1" ht="37.5" customHeight="1" x14ac:dyDescent="0.25">
      <c r="A79" s="124" t="s">
        <v>419</v>
      </c>
      <c r="B79" s="125" t="s">
        <v>193</v>
      </c>
      <c r="C79" s="125" t="s">
        <v>420</v>
      </c>
      <c r="D79" s="125" t="s">
        <v>113</v>
      </c>
      <c r="E79" s="126" t="s">
        <v>403</v>
      </c>
      <c r="F79" s="127">
        <v>231110081228271</v>
      </c>
      <c r="G79" s="143" t="s">
        <v>323</v>
      </c>
      <c r="H79" s="144" t="s">
        <v>356</v>
      </c>
      <c r="I79" s="125" t="s">
        <v>199</v>
      </c>
      <c r="J79" s="125">
        <v>10</v>
      </c>
      <c r="K79" s="125">
        <v>5555</v>
      </c>
      <c r="L79" s="121">
        <f t="shared" si="11"/>
        <v>55.55</v>
      </c>
      <c r="O79" s="122"/>
    </row>
    <row r="80" spans="1:15" s="113" customFormat="1" ht="60.75" x14ac:dyDescent="0.25">
      <c r="A80" s="124" t="s">
        <v>421</v>
      </c>
      <c r="B80" s="125" t="s">
        <v>193</v>
      </c>
      <c r="C80" s="125" t="s">
        <v>422</v>
      </c>
      <c r="D80" s="125" t="s">
        <v>113</v>
      </c>
      <c r="E80" s="126" t="s">
        <v>403</v>
      </c>
      <c r="F80" s="127">
        <v>231110081228276</v>
      </c>
      <c r="G80" s="143" t="s">
        <v>322</v>
      </c>
      <c r="H80" s="144" t="s">
        <v>355</v>
      </c>
      <c r="I80" s="125" t="s">
        <v>199</v>
      </c>
      <c r="J80" s="125">
        <v>20</v>
      </c>
      <c r="K80" s="125">
        <v>4996</v>
      </c>
      <c r="L80" s="121">
        <f t="shared" si="11"/>
        <v>99.92</v>
      </c>
      <c r="O80" s="122"/>
    </row>
    <row r="81" spans="1:15" s="113" customFormat="1" ht="37.5" customHeight="1" x14ac:dyDescent="0.25">
      <c r="A81" s="124" t="s">
        <v>423</v>
      </c>
      <c r="B81" s="125" t="s">
        <v>193</v>
      </c>
      <c r="C81" s="125" t="s">
        <v>379</v>
      </c>
      <c r="D81" s="125" t="s">
        <v>113</v>
      </c>
      <c r="E81" s="126" t="s">
        <v>361</v>
      </c>
      <c r="F81" s="127">
        <v>231100241246045</v>
      </c>
      <c r="G81" s="143" t="s">
        <v>304</v>
      </c>
      <c r="H81" s="144" t="s">
        <v>344</v>
      </c>
      <c r="I81" s="125" t="s">
        <v>184</v>
      </c>
      <c r="J81" s="125">
        <v>1</v>
      </c>
      <c r="K81" s="125">
        <v>3360000</v>
      </c>
      <c r="L81" s="121">
        <f t="shared" si="11"/>
        <v>3360</v>
      </c>
      <c r="O81" s="122"/>
    </row>
    <row r="82" spans="1:15" s="113" customFormat="1" ht="40.5" x14ac:dyDescent="0.25">
      <c r="A82" s="124" t="s">
        <v>424</v>
      </c>
      <c r="B82" s="125" t="s">
        <v>193</v>
      </c>
      <c r="C82" s="125" t="s">
        <v>237</v>
      </c>
      <c r="D82" s="125" t="s">
        <v>113</v>
      </c>
      <c r="E82" s="129" t="s">
        <v>361</v>
      </c>
      <c r="F82" s="127">
        <v>231100241246478</v>
      </c>
      <c r="G82" s="143" t="s">
        <v>270</v>
      </c>
      <c r="H82" s="144" t="s">
        <v>326</v>
      </c>
      <c r="I82" s="125" t="s">
        <v>184</v>
      </c>
      <c r="J82" s="125">
        <v>1</v>
      </c>
      <c r="K82" s="125">
        <v>3145137</v>
      </c>
      <c r="L82" s="121">
        <f t="shared" si="11"/>
        <v>3145.1370000000002</v>
      </c>
      <c r="O82" s="122"/>
    </row>
    <row r="83" spans="1:15" s="113" customFormat="1" ht="37.5" customHeight="1" x14ac:dyDescent="0.25">
      <c r="A83" s="124" t="s">
        <v>425</v>
      </c>
      <c r="B83" s="125" t="s">
        <v>193</v>
      </c>
      <c r="C83" s="125" t="s">
        <v>237</v>
      </c>
      <c r="D83" s="125" t="s">
        <v>113</v>
      </c>
      <c r="E83" s="129" t="s">
        <v>361</v>
      </c>
      <c r="F83" s="127">
        <v>231100241247215</v>
      </c>
      <c r="G83" s="143" t="s">
        <v>270</v>
      </c>
      <c r="H83" s="144" t="s">
        <v>326</v>
      </c>
      <c r="I83" s="125" t="s">
        <v>240</v>
      </c>
      <c r="J83" s="125">
        <v>3</v>
      </c>
      <c r="K83" s="125">
        <v>1053333</v>
      </c>
      <c r="L83" s="121">
        <f t="shared" si="11"/>
        <v>3159.9989999999998</v>
      </c>
      <c r="O83" s="122"/>
    </row>
    <row r="84" spans="1:15" s="113" customFormat="1" ht="101.25" x14ac:dyDescent="0.25">
      <c r="A84" s="124" t="s">
        <v>426</v>
      </c>
      <c r="B84" s="125" t="s">
        <v>193</v>
      </c>
      <c r="C84" s="125" t="s">
        <v>394</v>
      </c>
      <c r="D84" s="125" t="s">
        <v>113</v>
      </c>
      <c r="E84" s="126" t="s">
        <v>361</v>
      </c>
      <c r="F84" s="127">
        <v>231100101197414</v>
      </c>
      <c r="G84" s="143" t="s">
        <v>305</v>
      </c>
      <c r="H84" s="144" t="s">
        <v>331</v>
      </c>
      <c r="I84" s="125" t="s">
        <v>184</v>
      </c>
      <c r="J84" s="125">
        <v>1</v>
      </c>
      <c r="K84" s="125">
        <v>675000</v>
      </c>
      <c r="L84" s="121">
        <f t="shared" si="11"/>
        <v>675</v>
      </c>
      <c r="O84" s="122"/>
    </row>
    <row r="85" spans="1:15" ht="60.75" x14ac:dyDescent="0.25">
      <c r="A85" s="124" t="s">
        <v>427</v>
      </c>
      <c r="B85" s="125" t="s">
        <v>428</v>
      </c>
      <c r="C85" s="130" t="s">
        <v>429</v>
      </c>
      <c r="D85" s="125" t="s">
        <v>113</v>
      </c>
      <c r="E85" s="129" t="s">
        <v>403</v>
      </c>
      <c r="F85" s="130" t="s">
        <v>430</v>
      </c>
      <c r="G85" s="130" t="s">
        <v>431</v>
      </c>
      <c r="H85" s="130" t="s">
        <v>432</v>
      </c>
      <c r="I85" s="130" t="s">
        <v>184</v>
      </c>
      <c r="J85" s="124" t="s">
        <v>92</v>
      </c>
      <c r="K85" s="155">
        <v>1860000</v>
      </c>
      <c r="L85" s="121">
        <f t="shared" si="11"/>
        <v>1860</v>
      </c>
      <c r="M85" s="113"/>
      <c r="N85" s="113"/>
      <c r="O85" s="122"/>
    </row>
    <row r="86" spans="1:15" ht="40.5" x14ac:dyDescent="0.25">
      <c r="A86" s="124" t="s">
        <v>433</v>
      </c>
      <c r="B86" s="125" t="s">
        <v>428</v>
      </c>
      <c r="C86" s="130" t="s">
        <v>434</v>
      </c>
      <c r="D86" s="125" t="s">
        <v>113</v>
      </c>
      <c r="E86" s="129" t="s">
        <v>403</v>
      </c>
      <c r="F86" s="130" t="s">
        <v>435</v>
      </c>
      <c r="G86" s="130" t="s">
        <v>436</v>
      </c>
      <c r="H86" s="130" t="s">
        <v>437</v>
      </c>
      <c r="I86" s="156" t="s">
        <v>183</v>
      </c>
      <c r="J86" s="124" t="s">
        <v>438</v>
      </c>
      <c r="K86" s="124" t="s">
        <v>439</v>
      </c>
      <c r="L86" s="121">
        <f t="shared" si="11"/>
        <v>640</v>
      </c>
      <c r="M86" s="113"/>
      <c r="N86" s="113"/>
      <c r="O86" s="122"/>
    </row>
    <row r="87" spans="1:15" ht="60.75" x14ac:dyDescent="0.25">
      <c r="A87" s="124" t="s">
        <v>440</v>
      </c>
      <c r="B87" s="125" t="s">
        <v>428</v>
      </c>
      <c r="C87" s="130" t="s">
        <v>441</v>
      </c>
      <c r="D87" s="125" t="s">
        <v>113</v>
      </c>
      <c r="E87" s="129" t="s">
        <v>403</v>
      </c>
      <c r="F87" s="130" t="s">
        <v>442</v>
      </c>
      <c r="G87" s="130" t="s">
        <v>443</v>
      </c>
      <c r="H87" s="130" t="s">
        <v>444</v>
      </c>
      <c r="I87" s="156" t="s">
        <v>184</v>
      </c>
      <c r="J87" s="124" t="s">
        <v>92</v>
      </c>
      <c r="K87" s="124" t="s">
        <v>445</v>
      </c>
      <c r="L87" s="121">
        <f t="shared" si="11"/>
        <v>8000</v>
      </c>
      <c r="M87" s="113"/>
      <c r="N87" s="113"/>
      <c r="O87" s="122"/>
    </row>
    <row r="88" spans="1:15" ht="40.5" x14ac:dyDescent="0.25">
      <c r="A88" s="124" t="s">
        <v>446</v>
      </c>
      <c r="B88" s="125" t="s">
        <v>428</v>
      </c>
      <c r="C88" s="130" t="s">
        <v>447</v>
      </c>
      <c r="D88" s="125" t="s">
        <v>113</v>
      </c>
      <c r="E88" s="129" t="s">
        <v>403</v>
      </c>
      <c r="F88" s="130" t="s">
        <v>448</v>
      </c>
      <c r="G88" s="130" t="s">
        <v>449</v>
      </c>
      <c r="H88" s="130" t="s">
        <v>450</v>
      </c>
      <c r="I88" s="156" t="s">
        <v>183</v>
      </c>
      <c r="J88" s="124" t="s">
        <v>438</v>
      </c>
      <c r="K88" s="124" t="s">
        <v>451</v>
      </c>
      <c r="L88" s="121">
        <f t="shared" si="11"/>
        <v>2100</v>
      </c>
      <c r="M88" s="113"/>
      <c r="N88" s="113"/>
      <c r="O88" s="122"/>
    </row>
    <row r="89" spans="1:15" ht="40.5" x14ac:dyDescent="0.25">
      <c r="A89" s="124" t="s">
        <v>452</v>
      </c>
      <c r="B89" s="125" t="s">
        <v>428</v>
      </c>
      <c r="C89" s="130" t="s">
        <v>453</v>
      </c>
      <c r="D89" s="125" t="s">
        <v>113</v>
      </c>
      <c r="E89" s="129" t="s">
        <v>403</v>
      </c>
      <c r="F89" s="130" t="s">
        <v>454</v>
      </c>
      <c r="G89" s="130" t="s">
        <v>449</v>
      </c>
      <c r="H89" s="130" t="s">
        <v>450</v>
      </c>
      <c r="I89" s="156" t="s">
        <v>183</v>
      </c>
      <c r="J89" s="157" t="s">
        <v>455</v>
      </c>
      <c r="K89" s="124" t="s">
        <v>456</v>
      </c>
      <c r="L89" s="121">
        <f t="shared" si="11"/>
        <v>19040</v>
      </c>
      <c r="M89" s="113"/>
      <c r="N89" s="113"/>
      <c r="O89" s="122"/>
    </row>
    <row r="90" spans="1:15" ht="40.5" x14ac:dyDescent="0.25">
      <c r="A90" s="124" t="s">
        <v>457</v>
      </c>
      <c r="B90" s="125" t="s">
        <v>428</v>
      </c>
      <c r="C90" s="130" t="s">
        <v>458</v>
      </c>
      <c r="D90" s="125" t="s">
        <v>113</v>
      </c>
      <c r="E90" s="129" t="s">
        <v>403</v>
      </c>
      <c r="F90" s="130" t="s">
        <v>459</v>
      </c>
      <c r="G90" s="130" t="s">
        <v>449</v>
      </c>
      <c r="H90" s="130" t="s">
        <v>450</v>
      </c>
      <c r="I90" s="156" t="s">
        <v>183</v>
      </c>
      <c r="J90" s="124" t="s">
        <v>460</v>
      </c>
      <c r="K90" s="124" t="s">
        <v>461</v>
      </c>
      <c r="L90" s="121">
        <f t="shared" si="11"/>
        <v>39980</v>
      </c>
      <c r="M90" s="113"/>
      <c r="N90" s="113"/>
      <c r="O90" s="122"/>
    </row>
    <row r="91" spans="1:15" ht="20.25" x14ac:dyDescent="0.25">
      <c r="A91" s="124" t="s">
        <v>462</v>
      </c>
      <c r="B91" s="125" t="s">
        <v>428</v>
      </c>
      <c r="C91" s="130" t="s">
        <v>463</v>
      </c>
      <c r="D91" s="125" t="s">
        <v>464</v>
      </c>
      <c r="E91" s="129" t="s">
        <v>403</v>
      </c>
      <c r="F91" s="130" t="s">
        <v>465</v>
      </c>
      <c r="G91" s="130" t="s">
        <v>466</v>
      </c>
      <c r="H91" s="130" t="s">
        <v>467</v>
      </c>
      <c r="I91" s="156" t="s">
        <v>183</v>
      </c>
      <c r="J91" s="157" t="s">
        <v>468</v>
      </c>
      <c r="K91" s="124" t="s">
        <v>469</v>
      </c>
      <c r="L91" s="121">
        <f t="shared" si="11"/>
        <v>8195</v>
      </c>
      <c r="M91" s="113"/>
      <c r="N91" s="113"/>
      <c r="O91" s="122"/>
    </row>
    <row r="92" spans="1:15" ht="40.5" x14ac:dyDescent="0.25">
      <c r="A92" s="124" t="s">
        <v>470</v>
      </c>
      <c r="B92" s="125" t="s">
        <v>428</v>
      </c>
      <c r="C92" s="130" t="s">
        <v>471</v>
      </c>
      <c r="D92" s="125" t="s">
        <v>222</v>
      </c>
      <c r="E92" s="129" t="s">
        <v>403</v>
      </c>
      <c r="F92" s="130" t="s">
        <v>472</v>
      </c>
      <c r="G92" s="130" t="s">
        <v>473</v>
      </c>
      <c r="H92" s="130" t="s">
        <v>474</v>
      </c>
      <c r="I92" s="156" t="s">
        <v>183</v>
      </c>
      <c r="J92" s="124" t="s">
        <v>211</v>
      </c>
      <c r="K92" s="124" t="s">
        <v>475</v>
      </c>
      <c r="L92" s="121">
        <f t="shared" si="11"/>
        <v>48000</v>
      </c>
      <c r="M92" s="113"/>
      <c r="N92" s="113"/>
      <c r="O92" s="122"/>
    </row>
    <row r="93" spans="1:15" ht="20.25" x14ac:dyDescent="0.25">
      <c r="A93" s="124" t="s">
        <v>476</v>
      </c>
      <c r="B93" s="125" t="s">
        <v>428</v>
      </c>
      <c r="C93" s="130" t="s">
        <v>477</v>
      </c>
      <c r="D93" s="125" t="s">
        <v>464</v>
      </c>
      <c r="E93" s="129" t="s">
        <v>403</v>
      </c>
      <c r="F93" s="130" t="s">
        <v>478</v>
      </c>
      <c r="G93" s="130" t="s">
        <v>479</v>
      </c>
      <c r="H93" s="130" t="s">
        <v>480</v>
      </c>
      <c r="I93" s="124" t="s">
        <v>377</v>
      </c>
      <c r="J93" s="157" t="s">
        <v>92</v>
      </c>
      <c r="K93" s="124" t="s">
        <v>481</v>
      </c>
      <c r="L93" s="121">
        <f t="shared" si="11"/>
        <v>10600</v>
      </c>
      <c r="M93" s="113"/>
      <c r="N93" s="113"/>
      <c r="O93" s="122"/>
    </row>
    <row r="94" spans="1:15" ht="40.5" x14ac:dyDescent="0.25">
      <c r="A94" s="124" t="s">
        <v>482</v>
      </c>
      <c r="B94" s="125" t="s">
        <v>428</v>
      </c>
      <c r="C94" s="125" t="s">
        <v>249</v>
      </c>
      <c r="D94" s="125" t="s">
        <v>113</v>
      </c>
      <c r="E94" s="126" t="s">
        <v>194</v>
      </c>
      <c r="F94" s="127">
        <v>231100101347598</v>
      </c>
      <c r="G94" s="143" t="s">
        <v>312</v>
      </c>
      <c r="H94" s="144" t="s">
        <v>351</v>
      </c>
      <c r="I94" s="125" t="s">
        <v>250</v>
      </c>
      <c r="J94" s="125">
        <v>8.9700000000000006</v>
      </c>
      <c r="K94" s="151">
        <v>3300883.33</v>
      </c>
      <c r="L94" s="121">
        <f t="shared" ref="L94" si="12">SUM(J94*K94)/1000</f>
        <v>29608.923470100006</v>
      </c>
      <c r="M94" s="113"/>
      <c r="N94" s="113"/>
      <c r="O94" s="122"/>
    </row>
    <row r="95" spans="1:15" ht="101.25" x14ac:dyDescent="0.25">
      <c r="A95" s="124" t="s">
        <v>484</v>
      </c>
      <c r="B95" s="125" t="s">
        <v>428</v>
      </c>
      <c r="C95" s="125" t="s">
        <v>366</v>
      </c>
      <c r="D95" s="125" t="s">
        <v>113</v>
      </c>
      <c r="E95" s="126" t="s">
        <v>194</v>
      </c>
      <c r="F95" s="127">
        <v>231100101373166</v>
      </c>
      <c r="G95" s="143" t="s">
        <v>305</v>
      </c>
      <c r="H95" s="144" t="s">
        <v>331</v>
      </c>
      <c r="I95" s="125" t="s">
        <v>184</v>
      </c>
      <c r="J95" s="125">
        <v>1</v>
      </c>
      <c r="K95" s="125">
        <v>1237500</v>
      </c>
      <c r="L95" s="121">
        <v>1237.5</v>
      </c>
      <c r="M95" s="113"/>
      <c r="N95" s="113"/>
      <c r="O95" s="122"/>
    </row>
    <row r="96" spans="1:15" ht="40.5" x14ac:dyDescent="0.25">
      <c r="A96" s="124" t="s">
        <v>485</v>
      </c>
      <c r="B96" s="125" t="s">
        <v>428</v>
      </c>
      <c r="C96" s="130" t="s">
        <v>486</v>
      </c>
      <c r="D96" s="125" t="s">
        <v>464</v>
      </c>
      <c r="E96" s="129" t="s">
        <v>403</v>
      </c>
      <c r="F96" s="130" t="s">
        <v>487</v>
      </c>
      <c r="G96" s="130" t="s">
        <v>483</v>
      </c>
      <c r="H96" s="130" t="s">
        <v>488</v>
      </c>
      <c r="I96" s="158" t="s">
        <v>183</v>
      </c>
      <c r="J96" s="124" t="s">
        <v>110</v>
      </c>
      <c r="K96" s="158" t="s">
        <v>489</v>
      </c>
      <c r="L96" s="121">
        <f t="shared" si="11"/>
        <v>85600</v>
      </c>
      <c r="M96" s="113"/>
      <c r="N96" s="113"/>
      <c r="O96" s="122"/>
    </row>
    <row r="97" spans="1:15" ht="60.75" x14ac:dyDescent="0.25">
      <c r="A97" s="124" t="s">
        <v>490</v>
      </c>
      <c r="B97" s="125" t="s">
        <v>428</v>
      </c>
      <c r="C97" s="130" t="s">
        <v>491</v>
      </c>
      <c r="D97" s="125" t="s">
        <v>222</v>
      </c>
      <c r="E97" s="129" t="s">
        <v>403</v>
      </c>
      <c r="F97" s="130" t="s">
        <v>492</v>
      </c>
      <c r="G97" s="130" t="s">
        <v>483</v>
      </c>
      <c r="H97" s="130" t="s">
        <v>493</v>
      </c>
      <c r="I97" s="158" t="s">
        <v>183</v>
      </c>
      <c r="J97" s="124" t="s">
        <v>101</v>
      </c>
      <c r="K97" s="158" t="s">
        <v>494</v>
      </c>
      <c r="L97" s="121">
        <f t="shared" si="11"/>
        <v>45800</v>
      </c>
      <c r="M97" s="113"/>
      <c r="N97" s="113"/>
      <c r="O97" s="122"/>
    </row>
    <row r="98" spans="1:15" ht="20.25" x14ac:dyDescent="0.25">
      <c r="A98" s="124" t="s">
        <v>495</v>
      </c>
      <c r="B98" s="125" t="s">
        <v>428</v>
      </c>
      <c r="C98" s="130" t="s">
        <v>496</v>
      </c>
      <c r="D98" s="125" t="s">
        <v>464</v>
      </c>
      <c r="E98" s="129" t="s">
        <v>403</v>
      </c>
      <c r="F98" s="130" t="s">
        <v>497</v>
      </c>
      <c r="G98" s="130" t="s">
        <v>483</v>
      </c>
      <c r="H98" s="130" t="s">
        <v>498</v>
      </c>
      <c r="I98" s="158" t="s">
        <v>183</v>
      </c>
      <c r="J98" s="124" t="s">
        <v>197</v>
      </c>
      <c r="K98" s="158" t="s">
        <v>499</v>
      </c>
      <c r="L98" s="121">
        <f t="shared" si="11"/>
        <v>63750</v>
      </c>
      <c r="M98" s="113"/>
      <c r="N98" s="113"/>
      <c r="O98" s="122"/>
    </row>
    <row r="99" spans="1:15" ht="40.5" x14ac:dyDescent="0.25">
      <c r="A99" s="124" t="s">
        <v>500</v>
      </c>
      <c r="B99" s="125" t="s">
        <v>428</v>
      </c>
      <c r="C99" s="130" t="s">
        <v>501</v>
      </c>
      <c r="D99" s="125" t="s">
        <v>222</v>
      </c>
      <c r="E99" s="129" t="s">
        <v>403</v>
      </c>
      <c r="F99" s="130" t="s">
        <v>502</v>
      </c>
      <c r="G99" s="130" t="s">
        <v>483</v>
      </c>
      <c r="H99" s="130" t="s">
        <v>503</v>
      </c>
      <c r="I99" s="158" t="s">
        <v>183</v>
      </c>
      <c r="J99" s="124" t="s">
        <v>110</v>
      </c>
      <c r="K99" s="158" t="s">
        <v>504</v>
      </c>
      <c r="L99" s="121">
        <f t="shared" si="11"/>
        <v>420</v>
      </c>
      <c r="M99" s="113"/>
      <c r="N99" s="113"/>
      <c r="O99" s="122"/>
    </row>
    <row r="100" spans="1:15" ht="40.5" x14ac:dyDescent="0.25">
      <c r="A100" s="124" t="s">
        <v>505</v>
      </c>
      <c r="B100" s="125" t="s">
        <v>428</v>
      </c>
      <c r="C100" s="130" t="s">
        <v>506</v>
      </c>
      <c r="D100" s="125" t="s">
        <v>464</v>
      </c>
      <c r="E100" s="129" t="s">
        <v>403</v>
      </c>
      <c r="F100" s="130" t="s">
        <v>507</v>
      </c>
      <c r="G100" s="130" t="s">
        <v>483</v>
      </c>
      <c r="H100" s="130" t="s">
        <v>508</v>
      </c>
      <c r="I100" s="158" t="s">
        <v>183</v>
      </c>
      <c r="J100" s="124" t="s">
        <v>197</v>
      </c>
      <c r="K100" s="158" t="s">
        <v>509</v>
      </c>
      <c r="L100" s="121">
        <f t="shared" si="11"/>
        <v>60000</v>
      </c>
      <c r="M100" s="113"/>
      <c r="N100" s="113"/>
      <c r="O100" s="122"/>
    </row>
    <row r="101" spans="1:15" ht="40.5" x14ac:dyDescent="0.25">
      <c r="A101" s="124" t="s">
        <v>510</v>
      </c>
      <c r="B101" s="125" t="s">
        <v>428</v>
      </c>
      <c r="C101" s="130" t="s">
        <v>511</v>
      </c>
      <c r="D101" s="125" t="s">
        <v>113</v>
      </c>
      <c r="E101" s="129" t="s">
        <v>403</v>
      </c>
      <c r="F101" s="130" t="s">
        <v>512</v>
      </c>
      <c r="G101" s="130" t="s">
        <v>513</v>
      </c>
      <c r="H101" s="130" t="s">
        <v>514</v>
      </c>
      <c r="I101" s="159" t="s">
        <v>199</v>
      </c>
      <c r="J101" s="124" t="s">
        <v>438</v>
      </c>
      <c r="K101" s="158" t="s">
        <v>515</v>
      </c>
      <c r="L101" s="121">
        <f t="shared" si="11"/>
        <v>6360</v>
      </c>
      <c r="M101" s="113"/>
      <c r="N101" s="113"/>
      <c r="O101" s="122"/>
    </row>
    <row r="102" spans="1:15" ht="40.5" x14ac:dyDescent="0.25">
      <c r="A102" s="124" t="s">
        <v>516</v>
      </c>
      <c r="B102" s="125" t="s">
        <v>428</v>
      </c>
      <c r="C102" s="130" t="s">
        <v>517</v>
      </c>
      <c r="D102" s="125" t="s">
        <v>113</v>
      </c>
      <c r="E102" s="129" t="s">
        <v>403</v>
      </c>
      <c r="F102" s="130" t="s">
        <v>518</v>
      </c>
      <c r="G102" s="130" t="s">
        <v>519</v>
      </c>
      <c r="H102" s="130" t="s">
        <v>520</v>
      </c>
      <c r="I102" s="159" t="s">
        <v>183</v>
      </c>
      <c r="J102" s="124" t="s">
        <v>521</v>
      </c>
      <c r="K102" s="124" t="s">
        <v>522</v>
      </c>
      <c r="L102" s="121">
        <f t="shared" si="11"/>
        <v>7250</v>
      </c>
      <c r="M102" s="113"/>
      <c r="N102" s="113"/>
      <c r="O102" s="122"/>
    </row>
    <row r="103" spans="1:15" ht="40.5" x14ac:dyDescent="0.25">
      <c r="A103" s="124" t="s">
        <v>523</v>
      </c>
      <c r="B103" s="125" t="s">
        <v>428</v>
      </c>
      <c r="C103" s="130" t="s">
        <v>524</v>
      </c>
      <c r="D103" s="125" t="s">
        <v>113</v>
      </c>
      <c r="E103" s="129" t="s">
        <v>403</v>
      </c>
      <c r="F103" s="131" t="s">
        <v>525</v>
      </c>
      <c r="G103" s="131" t="s">
        <v>526</v>
      </c>
      <c r="H103" s="131" t="s">
        <v>527</v>
      </c>
      <c r="I103" s="159" t="s">
        <v>184</v>
      </c>
      <c r="J103" s="124" t="s">
        <v>92</v>
      </c>
      <c r="K103" s="124" t="s">
        <v>528</v>
      </c>
      <c r="L103" s="121">
        <f t="shared" si="11"/>
        <v>3697.2</v>
      </c>
      <c r="M103" s="113"/>
      <c r="N103" s="113"/>
      <c r="O103" s="122"/>
    </row>
    <row r="104" spans="1:15" ht="81" x14ac:dyDescent="0.25">
      <c r="A104" s="124" t="s">
        <v>529</v>
      </c>
      <c r="B104" s="125" t="s">
        <v>428</v>
      </c>
      <c r="C104" s="131" t="s">
        <v>530</v>
      </c>
      <c r="D104" s="125" t="s">
        <v>113</v>
      </c>
      <c r="E104" s="129" t="s">
        <v>403</v>
      </c>
      <c r="F104" s="128" t="s">
        <v>531</v>
      </c>
      <c r="G104" s="128" t="s">
        <v>532</v>
      </c>
      <c r="H104" s="128" t="s">
        <v>533</v>
      </c>
      <c r="I104" s="160" t="s">
        <v>183</v>
      </c>
      <c r="J104" s="161" t="s">
        <v>92</v>
      </c>
      <c r="K104" s="161" t="s">
        <v>534</v>
      </c>
      <c r="L104" s="121">
        <f t="shared" si="11"/>
        <v>32368.773000000001</v>
      </c>
      <c r="M104" s="113"/>
      <c r="N104" s="113"/>
      <c r="O104" s="122"/>
    </row>
    <row r="105" spans="1:15" ht="40.5" x14ac:dyDescent="0.25">
      <c r="A105" s="124" t="s">
        <v>535</v>
      </c>
      <c r="B105" s="125" t="s">
        <v>428</v>
      </c>
      <c r="C105" s="130" t="s">
        <v>916</v>
      </c>
      <c r="D105" s="125" t="s">
        <v>113</v>
      </c>
      <c r="E105" s="129" t="s">
        <v>403</v>
      </c>
      <c r="F105" s="130" t="s">
        <v>536</v>
      </c>
      <c r="G105" s="130" t="s">
        <v>537</v>
      </c>
      <c r="H105" s="130" t="s">
        <v>538</v>
      </c>
      <c r="I105" s="160" t="s">
        <v>377</v>
      </c>
      <c r="J105" s="161" t="s">
        <v>438</v>
      </c>
      <c r="K105" s="161" t="s">
        <v>539</v>
      </c>
      <c r="L105" s="121">
        <f t="shared" si="11"/>
        <v>28888.799999999999</v>
      </c>
      <c r="M105" s="113"/>
      <c r="N105" s="113"/>
      <c r="O105" s="122"/>
    </row>
    <row r="106" spans="1:15" ht="40.5" x14ac:dyDescent="0.25">
      <c r="A106" s="124" t="s">
        <v>540</v>
      </c>
      <c r="B106" s="125" t="s">
        <v>428</v>
      </c>
      <c r="C106" s="130" t="s">
        <v>541</v>
      </c>
      <c r="D106" s="125" t="s">
        <v>113</v>
      </c>
      <c r="E106" s="129" t="s">
        <v>403</v>
      </c>
      <c r="F106" s="130" t="s">
        <v>542</v>
      </c>
      <c r="G106" s="130" t="s">
        <v>543</v>
      </c>
      <c r="H106" s="130" t="s">
        <v>544</v>
      </c>
      <c r="I106" s="160" t="s">
        <v>545</v>
      </c>
      <c r="J106" s="161" t="s">
        <v>546</v>
      </c>
      <c r="K106" s="161" t="s">
        <v>547</v>
      </c>
      <c r="L106" s="121">
        <f t="shared" si="11"/>
        <v>5388</v>
      </c>
      <c r="M106" s="113"/>
      <c r="N106" s="113"/>
      <c r="O106" s="122"/>
    </row>
    <row r="107" spans="1:15" ht="20.25" x14ac:dyDescent="0.25">
      <c r="A107" s="124" t="s">
        <v>548</v>
      </c>
      <c r="B107" s="125" t="s">
        <v>428</v>
      </c>
      <c r="C107" s="130" t="s">
        <v>549</v>
      </c>
      <c r="D107" s="125" t="s">
        <v>222</v>
      </c>
      <c r="E107" s="129" t="s">
        <v>403</v>
      </c>
      <c r="F107" s="130" t="s">
        <v>550</v>
      </c>
      <c r="G107" s="130" t="s">
        <v>551</v>
      </c>
      <c r="H107" s="130" t="s">
        <v>552</v>
      </c>
      <c r="I107" s="160" t="s">
        <v>377</v>
      </c>
      <c r="J107" s="161" t="s">
        <v>100</v>
      </c>
      <c r="K107" s="161" t="s">
        <v>553</v>
      </c>
      <c r="L107" s="121">
        <f t="shared" si="11"/>
        <v>3186.9180000000001</v>
      </c>
      <c r="M107" s="113"/>
      <c r="N107" s="113"/>
      <c r="O107" s="122"/>
    </row>
    <row r="108" spans="1:15" ht="60.75" x14ac:dyDescent="0.25">
      <c r="A108" s="124" t="s">
        <v>554</v>
      </c>
      <c r="B108" s="125" t="s">
        <v>428</v>
      </c>
      <c r="C108" s="130" t="s">
        <v>555</v>
      </c>
      <c r="D108" s="125" t="s">
        <v>113</v>
      </c>
      <c r="E108" s="129" t="s">
        <v>403</v>
      </c>
      <c r="F108" s="130" t="s">
        <v>556</v>
      </c>
      <c r="G108" s="130" t="s">
        <v>557</v>
      </c>
      <c r="H108" s="130" t="s">
        <v>558</v>
      </c>
      <c r="I108" s="160" t="s">
        <v>184</v>
      </c>
      <c r="J108" s="161" t="s">
        <v>92</v>
      </c>
      <c r="K108" s="161" t="s">
        <v>559</v>
      </c>
      <c r="L108" s="121">
        <f t="shared" si="11"/>
        <v>8900</v>
      </c>
      <c r="M108" s="113"/>
      <c r="N108" s="113"/>
      <c r="O108" s="122"/>
    </row>
    <row r="109" spans="1:15" ht="40.5" x14ac:dyDescent="0.25">
      <c r="A109" s="124" t="s">
        <v>560</v>
      </c>
      <c r="B109" s="125" t="s">
        <v>428</v>
      </c>
      <c r="C109" s="130" t="s">
        <v>561</v>
      </c>
      <c r="D109" s="125" t="s">
        <v>113</v>
      </c>
      <c r="E109" s="129" t="s">
        <v>403</v>
      </c>
      <c r="F109" s="130" t="s">
        <v>562</v>
      </c>
      <c r="G109" s="130" t="s">
        <v>557</v>
      </c>
      <c r="H109" s="130" t="s">
        <v>563</v>
      </c>
      <c r="I109" s="160" t="s">
        <v>184</v>
      </c>
      <c r="J109" s="161" t="s">
        <v>92</v>
      </c>
      <c r="K109" s="161" t="s">
        <v>564</v>
      </c>
      <c r="L109" s="121">
        <f t="shared" si="11"/>
        <v>4900</v>
      </c>
      <c r="M109" s="113"/>
      <c r="N109" s="113"/>
      <c r="O109" s="122"/>
    </row>
    <row r="110" spans="1:15" ht="40.5" x14ac:dyDescent="0.25">
      <c r="A110" s="124" t="s">
        <v>565</v>
      </c>
      <c r="B110" s="125" t="s">
        <v>428</v>
      </c>
      <c r="C110" s="130" t="s">
        <v>566</v>
      </c>
      <c r="D110" s="125" t="s">
        <v>113</v>
      </c>
      <c r="E110" s="129" t="s">
        <v>403</v>
      </c>
      <c r="F110" s="130" t="s">
        <v>567</v>
      </c>
      <c r="G110" s="130" t="s">
        <v>568</v>
      </c>
      <c r="H110" s="130" t="s">
        <v>569</v>
      </c>
      <c r="I110" s="160" t="s">
        <v>184</v>
      </c>
      <c r="J110" s="161" t="s">
        <v>92</v>
      </c>
      <c r="K110" s="161" t="s">
        <v>570</v>
      </c>
      <c r="L110" s="121">
        <f t="shared" si="11"/>
        <v>6500</v>
      </c>
      <c r="M110" s="113"/>
      <c r="N110" s="113"/>
      <c r="O110" s="122"/>
    </row>
    <row r="111" spans="1:15" ht="60.75" x14ac:dyDescent="0.25">
      <c r="A111" s="124" t="s">
        <v>571</v>
      </c>
      <c r="B111" s="125" t="s">
        <v>428</v>
      </c>
      <c r="C111" s="130" t="s">
        <v>572</v>
      </c>
      <c r="D111" s="125" t="s">
        <v>113</v>
      </c>
      <c r="E111" s="129" t="s">
        <v>403</v>
      </c>
      <c r="F111" s="130" t="s">
        <v>573</v>
      </c>
      <c r="G111" s="130" t="s">
        <v>574</v>
      </c>
      <c r="H111" s="130" t="s">
        <v>575</v>
      </c>
      <c r="I111" s="160" t="s">
        <v>183</v>
      </c>
      <c r="J111" s="161" t="s">
        <v>521</v>
      </c>
      <c r="K111" s="161" t="s">
        <v>522</v>
      </c>
      <c r="L111" s="121">
        <f t="shared" si="11"/>
        <v>7250</v>
      </c>
      <c r="M111" s="113"/>
      <c r="N111" s="113"/>
      <c r="O111" s="122"/>
    </row>
    <row r="112" spans="1:15" ht="60.75" x14ac:dyDescent="0.25">
      <c r="A112" s="124" t="s">
        <v>576</v>
      </c>
      <c r="B112" s="125" t="s">
        <v>428</v>
      </c>
      <c r="C112" s="128" t="s">
        <v>577</v>
      </c>
      <c r="D112" s="125" t="s">
        <v>113</v>
      </c>
      <c r="E112" s="129" t="s">
        <v>403</v>
      </c>
      <c r="F112" s="130" t="s">
        <v>578</v>
      </c>
      <c r="G112" s="130" t="s">
        <v>574</v>
      </c>
      <c r="H112" s="130" t="s">
        <v>575</v>
      </c>
      <c r="I112" s="160" t="s">
        <v>183</v>
      </c>
      <c r="J112" s="161" t="s">
        <v>521</v>
      </c>
      <c r="K112" s="161" t="s">
        <v>522</v>
      </c>
      <c r="L112" s="121">
        <f t="shared" si="11"/>
        <v>7250</v>
      </c>
      <c r="M112" s="113"/>
      <c r="N112" s="113"/>
      <c r="O112" s="122"/>
    </row>
    <row r="113" spans="1:15" ht="60.75" x14ac:dyDescent="0.25">
      <c r="A113" s="124" t="s">
        <v>579</v>
      </c>
      <c r="B113" s="125" t="s">
        <v>428</v>
      </c>
      <c r="C113" s="128" t="s">
        <v>580</v>
      </c>
      <c r="D113" s="125" t="s">
        <v>113</v>
      </c>
      <c r="E113" s="129" t="s">
        <v>403</v>
      </c>
      <c r="F113" s="130" t="s">
        <v>581</v>
      </c>
      <c r="G113" s="130" t="s">
        <v>574</v>
      </c>
      <c r="H113" s="130" t="s">
        <v>575</v>
      </c>
      <c r="I113" s="160" t="s">
        <v>183</v>
      </c>
      <c r="J113" s="161" t="s">
        <v>521</v>
      </c>
      <c r="K113" s="161" t="s">
        <v>522</v>
      </c>
      <c r="L113" s="121">
        <f t="shared" si="11"/>
        <v>7250</v>
      </c>
      <c r="M113" s="113"/>
      <c r="N113" s="113"/>
      <c r="O113" s="122"/>
    </row>
    <row r="114" spans="1:15" ht="60.75" x14ac:dyDescent="0.25">
      <c r="A114" s="124" t="s">
        <v>582</v>
      </c>
      <c r="B114" s="125" t="s">
        <v>428</v>
      </c>
      <c r="C114" s="128" t="s">
        <v>583</v>
      </c>
      <c r="D114" s="125" t="s">
        <v>113</v>
      </c>
      <c r="E114" s="129" t="s">
        <v>403</v>
      </c>
      <c r="F114" s="130" t="s">
        <v>584</v>
      </c>
      <c r="G114" s="130" t="s">
        <v>574</v>
      </c>
      <c r="H114" s="130" t="s">
        <v>575</v>
      </c>
      <c r="I114" s="160" t="s">
        <v>183</v>
      </c>
      <c r="J114" s="161" t="s">
        <v>521</v>
      </c>
      <c r="K114" s="161" t="s">
        <v>522</v>
      </c>
      <c r="L114" s="121">
        <f t="shared" si="11"/>
        <v>7250</v>
      </c>
      <c r="M114" s="113"/>
      <c r="N114" s="113"/>
      <c r="O114" s="122"/>
    </row>
    <row r="115" spans="1:15" ht="60.75" x14ac:dyDescent="0.25">
      <c r="A115" s="124" t="s">
        <v>585</v>
      </c>
      <c r="B115" s="125" t="s">
        <v>428</v>
      </c>
      <c r="C115" s="128" t="s">
        <v>586</v>
      </c>
      <c r="D115" s="125" t="s">
        <v>113</v>
      </c>
      <c r="E115" s="129" t="s">
        <v>403</v>
      </c>
      <c r="F115" s="130" t="s">
        <v>587</v>
      </c>
      <c r="G115" s="130" t="s">
        <v>574</v>
      </c>
      <c r="H115" s="130" t="s">
        <v>575</v>
      </c>
      <c r="I115" s="160" t="s">
        <v>183</v>
      </c>
      <c r="J115" s="161" t="s">
        <v>521</v>
      </c>
      <c r="K115" s="161" t="s">
        <v>522</v>
      </c>
      <c r="L115" s="121">
        <f t="shared" si="11"/>
        <v>7250</v>
      </c>
      <c r="M115" s="113"/>
      <c r="N115" s="113"/>
      <c r="O115" s="122"/>
    </row>
    <row r="116" spans="1:15" ht="60.75" x14ac:dyDescent="0.25">
      <c r="A116" s="124" t="s">
        <v>588</v>
      </c>
      <c r="B116" s="125" t="s">
        <v>428</v>
      </c>
      <c r="C116" s="128" t="s">
        <v>589</v>
      </c>
      <c r="D116" s="125" t="s">
        <v>113</v>
      </c>
      <c r="E116" s="129" t="s">
        <v>403</v>
      </c>
      <c r="F116" s="130" t="s">
        <v>590</v>
      </c>
      <c r="G116" s="130" t="s">
        <v>574</v>
      </c>
      <c r="H116" s="130" t="s">
        <v>575</v>
      </c>
      <c r="I116" s="160" t="s">
        <v>183</v>
      </c>
      <c r="J116" s="161" t="s">
        <v>591</v>
      </c>
      <c r="K116" s="161" t="s">
        <v>592</v>
      </c>
      <c r="L116" s="121">
        <f t="shared" si="11"/>
        <v>60450</v>
      </c>
      <c r="M116" s="113"/>
      <c r="N116" s="113"/>
      <c r="O116" s="122"/>
    </row>
    <row r="117" spans="1:15" ht="40.5" x14ac:dyDescent="0.25">
      <c r="A117" s="124" t="s">
        <v>593</v>
      </c>
      <c r="B117" s="125" t="s">
        <v>428</v>
      </c>
      <c r="C117" s="130" t="s">
        <v>594</v>
      </c>
      <c r="D117" s="125" t="s">
        <v>113</v>
      </c>
      <c r="E117" s="129" t="s">
        <v>403</v>
      </c>
      <c r="F117" s="130" t="s">
        <v>595</v>
      </c>
      <c r="G117" s="130" t="s">
        <v>596</v>
      </c>
      <c r="H117" s="130" t="s">
        <v>597</v>
      </c>
      <c r="I117" s="160" t="s">
        <v>199</v>
      </c>
      <c r="J117" s="161" t="s">
        <v>221</v>
      </c>
      <c r="K117" s="161" t="s">
        <v>598</v>
      </c>
      <c r="L117" s="121">
        <f t="shared" si="11"/>
        <v>1750</v>
      </c>
      <c r="M117" s="113"/>
      <c r="N117" s="113"/>
      <c r="O117" s="122"/>
    </row>
    <row r="118" spans="1:15" ht="40.5" x14ac:dyDescent="0.25">
      <c r="A118" s="124" t="s">
        <v>599</v>
      </c>
      <c r="B118" s="125" t="s">
        <v>428</v>
      </c>
      <c r="C118" s="130" t="s">
        <v>600</v>
      </c>
      <c r="D118" s="125" t="s">
        <v>113</v>
      </c>
      <c r="E118" s="129" t="s">
        <v>403</v>
      </c>
      <c r="F118" s="130" t="s">
        <v>601</v>
      </c>
      <c r="G118" s="130" t="s">
        <v>602</v>
      </c>
      <c r="H118" s="130" t="s">
        <v>603</v>
      </c>
      <c r="I118" s="160" t="s">
        <v>184</v>
      </c>
      <c r="J118" s="161" t="s">
        <v>92</v>
      </c>
      <c r="K118" s="161" t="s">
        <v>604</v>
      </c>
      <c r="L118" s="121">
        <f t="shared" si="11"/>
        <v>4800</v>
      </c>
      <c r="M118" s="113"/>
      <c r="N118" s="113"/>
      <c r="O118" s="122"/>
    </row>
    <row r="119" spans="1:15" ht="20.25" x14ac:dyDescent="0.25">
      <c r="A119" s="124" t="s">
        <v>605</v>
      </c>
      <c r="B119" s="125" t="s">
        <v>428</v>
      </c>
      <c r="C119" s="130" t="s">
        <v>606</v>
      </c>
      <c r="D119" s="125" t="s">
        <v>222</v>
      </c>
      <c r="E119" s="129" t="s">
        <v>403</v>
      </c>
      <c r="F119" s="130" t="s">
        <v>607</v>
      </c>
      <c r="G119" s="130" t="s">
        <v>608</v>
      </c>
      <c r="H119" s="130" t="s">
        <v>609</v>
      </c>
      <c r="I119" s="160" t="s">
        <v>377</v>
      </c>
      <c r="J119" s="161" t="s">
        <v>107</v>
      </c>
      <c r="K119" s="161" t="s">
        <v>610</v>
      </c>
      <c r="L119" s="121">
        <f t="shared" si="11"/>
        <v>378760.00017000001</v>
      </c>
      <c r="M119" s="113"/>
      <c r="N119" s="113"/>
      <c r="O119" s="122"/>
    </row>
    <row r="120" spans="1:15" ht="40.5" x14ac:dyDescent="0.25">
      <c r="A120" s="124" t="s">
        <v>611</v>
      </c>
      <c r="B120" s="125" t="s">
        <v>428</v>
      </c>
      <c r="C120" s="130" t="s">
        <v>612</v>
      </c>
      <c r="D120" s="125" t="s">
        <v>113</v>
      </c>
      <c r="E120" s="129" t="s">
        <v>403</v>
      </c>
      <c r="F120" s="130" t="s">
        <v>613</v>
      </c>
      <c r="G120" s="130" t="s">
        <v>614</v>
      </c>
      <c r="H120" s="130" t="s">
        <v>615</v>
      </c>
      <c r="I120" s="160" t="s">
        <v>183</v>
      </c>
      <c r="J120" s="161" t="s">
        <v>616</v>
      </c>
      <c r="K120" s="161" t="s">
        <v>460</v>
      </c>
      <c r="L120" s="121">
        <f t="shared" si="11"/>
        <v>80000</v>
      </c>
      <c r="M120" s="113"/>
      <c r="N120" s="113"/>
      <c r="O120" s="122"/>
    </row>
    <row r="121" spans="1:15" ht="81" x14ac:dyDescent="0.25">
      <c r="A121" s="124" t="s">
        <v>617</v>
      </c>
      <c r="B121" s="125" t="s">
        <v>428</v>
      </c>
      <c r="C121" s="130" t="s">
        <v>618</v>
      </c>
      <c r="D121" s="125" t="s">
        <v>222</v>
      </c>
      <c r="E121" s="129" t="s">
        <v>403</v>
      </c>
      <c r="F121" s="130" t="s">
        <v>619</v>
      </c>
      <c r="G121" s="130" t="s">
        <v>620</v>
      </c>
      <c r="H121" s="130" t="s">
        <v>621</v>
      </c>
      <c r="I121" s="160" t="s">
        <v>183</v>
      </c>
      <c r="J121" s="161" t="s">
        <v>616</v>
      </c>
      <c r="K121" s="161" t="s">
        <v>622</v>
      </c>
      <c r="L121" s="121">
        <f t="shared" si="11"/>
        <v>3120</v>
      </c>
      <c r="M121" s="113"/>
      <c r="N121" s="113"/>
      <c r="O121" s="122"/>
    </row>
    <row r="122" spans="1:15" ht="20.25" x14ac:dyDescent="0.25">
      <c r="A122" s="124" t="s">
        <v>623</v>
      </c>
      <c r="B122" s="125" t="s">
        <v>428</v>
      </c>
      <c r="C122" s="130" t="s">
        <v>376</v>
      </c>
      <c r="D122" s="125" t="s">
        <v>222</v>
      </c>
      <c r="E122" s="129" t="s">
        <v>403</v>
      </c>
      <c r="F122" s="130" t="s">
        <v>624</v>
      </c>
      <c r="G122" s="130" t="s">
        <v>620</v>
      </c>
      <c r="H122" s="130" t="s">
        <v>625</v>
      </c>
      <c r="I122" s="160" t="s">
        <v>183</v>
      </c>
      <c r="J122" s="161" t="s">
        <v>626</v>
      </c>
      <c r="K122" s="161" t="s">
        <v>529</v>
      </c>
      <c r="L122" s="121">
        <f t="shared" si="11"/>
        <v>24500</v>
      </c>
      <c r="M122" s="113"/>
      <c r="N122" s="113"/>
      <c r="O122" s="122"/>
    </row>
    <row r="123" spans="1:15" ht="40.5" x14ac:dyDescent="0.25">
      <c r="A123" s="124" t="s">
        <v>627</v>
      </c>
      <c r="B123" s="125" t="s">
        <v>428</v>
      </c>
      <c r="C123" s="130" t="s">
        <v>628</v>
      </c>
      <c r="D123" s="125" t="s">
        <v>113</v>
      </c>
      <c r="E123" s="129" t="s">
        <v>403</v>
      </c>
      <c r="F123" s="130" t="s">
        <v>629</v>
      </c>
      <c r="G123" s="130" t="s">
        <v>630</v>
      </c>
      <c r="H123" s="130" t="s">
        <v>631</v>
      </c>
      <c r="I123" s="160" t="s">
        <v>184</v>
      </c>
      <c r="J123" s="161" t="s">
        <v>110</v>
      </c>
      <c r="K123" s="161" t="s">
        <v>632</v>
      </c>
      <c r="L123" s="121">
        <f t="shared" si="11"/>
        <v>7639.94</v>
      </c>
      <c r="M123" s="113"/>
      <c r="N123" s="113"/>
      <c r="O123" s="122"/>
    </row>
    <row r="124" spans="1:15" ht="40.5" x14ac:dyDescent="0.25">
      <c r="A124" s="124" t="s">
        <v>633</v>
      </c>
      <c r="B124" s="125" t="s">
        <v>428</v>
      </c>
      <c r="C124" s="130" t="s">
        <v>634</v>
      </c>
      <c r="D124" s="125" t="s">
        <v>113</v>
      </c>
      <c r="E124" s="129" t="s">
        <v>403</v>
      </c>
      <c r="F124" s="130" t="s">
        <v>635</v>
      </c>
      <c r="G124" s="130" t="s">
        <v>636</v>
      </c>
      <c r="H124" s="130" t="s">
        <v>637</v>
      </c>
      <c r="I124" s="160" t="s">
        <v>377</v>
      </c>
      <c r="J124" s="161" t="s">
        <v>438</v>
      </c>
      <c r="K124" s="161" t="s">
        <v>638</v>
      </c>
      <c r="L124" s="121">
        <f t="shared" ref="L124:L134" si="13">SUM(J124*K124/1000)</f>
        <v>28800</v>
      </c>
      <c r="M124" s="113"/>
      <c r="N124" s="113"/>
      <c r="O124" s="122"/>
    </row>
    <row r="125" spans="1:15" ht="60.75" x14ac:dyDescent="0.25">
      <c r="A125" s="124" t="s">
        <v>639</v>
      </c>
      <c r="B125" s="125" t="s">
        <v>428</v>
      </c>
      <c r="C125" s="130" t="s">
        <v>640</v>
      </c>
      <c r="D125" s="125" t="s">
        <v>113</v>
      </c>
      <c r="E125" s="129" t="s">
        <v>403</v>
      </c>
      <c r="F125" s="131" t="s">
        <v>641</v>
      </c>
      <c r="G125" s="131" t="s">
        <v>642</v>
      </c>
      <c r="H125" s="130" t="s">
        <v>643</v>
      </c>
      <c r="I125" s="160" t="s">
        <v>183</v>
      </c>
      <c r="J125" s="161" t="s">
        <v>110</v>
      </c>
      <c r="K125" s="161" t="s">
        <v>644</v>
      </c>
      <c r="L125" s="121">
        <f t="shared" si="13"/>
        <v>26000</v>
      </c>
      <c r="M125" s="113"/>
      <c r="N125" s="113"/>
      <c r="O125" s="122"/>
    </row>
    <row r="126" spans="1:15" ht="40.5" x14ac:dyDescent="0.25">
      <c r="A126" s="124" t="s">
        <v>645</v>
      </c>
      <c r="B126" s="125" t="s">
        <v>428</v>
      </c>
      <c r="C126" s="131" t="s">
        <v>646</v>
      </c>
      <c r="D126" s="125" t="s">
        <v>113</v>
      </c>
      <c r="E126" s="132" t="s">
        <v>403</v>
      </c>
      <c r="F126" s="128" t="s">
        <v>647</v>
      </c>
      <c r="G126" s="128" t="s">
        <v>648</v>
      </c>
      <c r="H126" s="146" t="s">
        <v>649</v>
      </c>
      <c r="I126" s="160" t="s">
        <v>183</v>
      </c>
      <c r="J126" s="161" t="s">
        <v>521</v>
      </c>
      <c r="K126" s="161" t="s">
        <v>650</v>
      </c>
      <c r="L126" s="121">
        <f t="shared" si="13"/>
        <v>6995</v>
      </c>
      <c r="M126" s="113"/>
      <c r="N126" s="113"/>
      <c r="O126" s="122"/>
    </row>
    <row r="127" spans="1:15" ht="40.5" x14ac:dyDescent="0.25">
      <c r="A127" s="124" t="s">
        <v>651</v>
      </c>
      <c r="B127" s="125" t="s">
        <v>428</v>
      </c>
      <c r="C127" s="133" t="s">
        <v>652</v>
      </c>
      <c r="D127" s="125" t="s">
        <v>113</v>
      </c>
      <c r="E127" s="133" t="s">
        <v>368</v>
      </c>
      <c r="F127" s="134">
        <v>241469</v>
      </c>
      <c r="G127" s="134" t="s">
        <v>653</v>
      </c>
      <c r="H127" s="136" t="s">
        <v>654</v>
      </c>
      <c r="I127" s="133" t="s">
        <v>183</v>
      </c>
      <c r="J127" s="133">
        <v>1</v>
      </c>
      <c r="K127" s="133">
        <v>510000960</v>
      </c>
      <c r="L127" s="121">
        <f t="shared" si="13"/>
        <v>510000.96</v>
      </c>
      <c r="M127" s="113"/>
      <c r="N127" s="113"/>
      <c r="O127" s="122"/>
    </row>
    <row r="128" spans="1:15" ht="40.5" x14ac:dyDescent="0.25">
      <c r="A128" s="124" t="s">
        <v>655</v>
      </c>
      <c r="B128" s="125" t="s">
        <v>428</v>
      </c>
      <c r="C128" s="133" t="s">
        <v>656</v>
      </c>
      <c r="D128" s="125" t="s">
        <v>113</v>
      </c>
      <c r="E128" s="133" t="s">
        <v>368</v>
      </c>
      <c r="F128" s="133">
        <v>264589</v>
      </c>
      <c r="G128" s="133" t="s">
        <v>657</v>
      </c>
      <c r="H128" s="133" t="s">
        <v>658</v>
      </c>
      <c r="I128" s="133" t="s">
        <v>377</v>
      </c>
      <c r="J128" s="133">
        <v>1</v>
      </c>
      <c r="K128" s="133">
        <v>779999999.51999998</v>
      </c>
      <c r="L128" s="121">
        <f t="shared" si="13"/>
        <v>779999.99951999995</v>
      </c>
      <c r="M128" s="113"/>
      <c r="N128" s="113"/>
      <c r="O128" s="122"/>
    </row>
    <row r="129" spans="1:15" ht="40.5" x14ac:dyDescent="0.25">
      <c r="A129" s="124" t="s">
        <v>659</v>
      </c>
      <c r="B129" s="125" t="s">
        <v>428</v>
      </c>
      <c r="C129" s="133" t="s">
        <v>660</v>
      </c>
      <c r="D129" s="125" t="s">
        <v>113</v>
      </c>
      <c r="E129" s="133" t="s">
        <v>368</v>
      </c>
      <c r="F129" s="133">
        <v>250628</v>
      </c>
      <c r="G129" s="133" t="s">
        <v>466</v>
      </c>
      <c r="H129" s="133" t="s">
        <v>467</v>
      </c>
      <c r="I129" s="133" t="s">
        <v>183</v>
      </c>
      <c r="J129" s="133">
        <v>10000</v>
      </c>
      <c r="K129" s="133">
        <v>15680</v>
      </c>
      <c r="L129" s="121">
        <f t="shared" si="13"/>
        <v>156800</v>
      </c>
      <c r="M129" s="113"/>
      <c r="N129" s="113"/>
      <c r="O129" s="122"/>
    </row>
    <row r="130" spans="1:15" ht="40.5" x14ac:dyDescent="0.25">
      <c r="A130" s="124" t="s">
        <v>661</v>
      </c>
      <c r="B130" s="125" t="s">
        <v>428</v>
      </c>
      <c r="C130" s="133" t="s">
        <v>662</v>
      </c>
      <c r="D130" s="125" t="s">
        <v>113</v>
      </c>
      <c r="E130" s="133" t="s">
        <v>368</v>
      </c>
      <c r="F130" s="133">
        <v>250702</v>
      </c>
      <c r="G130" s="133" t="s">
        <v>466</v>
      </c>
      <c r="H130" s="133" t="s">
        <v>663</v>
      </c>
      <c r="I130" s="133" t="s">
        <v>183</v>
      </c>
      <c r="J130" s="133">
        <v>50000</v>
      </c>
      <c r="K130" s="133">
        <v>800.8</v>
      </c>
      <c r="L130" s="121">
        <f t="shared" si="13"/>
        <v>40040</v>
      </c>
      <c r="M130" s="113"/>
      <c r="N130" s="113"/>
      <c r="O130" s="122"/>
    </row>
    <row r="131" spans="1:15" ht="40.5" x14ac:dyDescent="0.25">
      <c r="A131" s="124" t="s">
        <v>664</v>
      </c>
      <c r="B131" s="125" t="s">
        <v>428</v>
      </c>
      <c r="C131" s="133" t="s">
        <v>665</v>
      </c>
      <c r="D131" s="125" t="s">
        <v>113</v>
      </c>
      <c r="E131" s="133" t="s">
        <v>368</v>
      </c>
      <c r="F131" s="133">
        <v>253872</v>
      </c>
      <c r="G131" s="133" t="s">
        <v>666</v>
      </c>
      <c r="H131" s="133" t="s">
        <v>667</v>
      </c>
      <c r="I131" s="133" t="s">
        <v>183</v>
      </c>
      <c r="J131" s="133">
        <v>290000</v>
      </c>
      <c r="K131" s="133">
        <v>232.11</v>
      </c>
      <c r="L131" s="121">
        <f t="shared" si="13"/>
        <v>67311.899999999994</v>
      </c>
      <c r="M131" s="113"/>
      <c r="N131" s="113"/>
      <c r="O131" s="122"/>
    </row>
    <row r="132" spans="1:15" ht="40.5" x14ac:dyDescent="0.25">
      <c r="A132" s="124" t="s">
        <v>668</v>
      </c>
      <c r="B132" s="125" t="s">
        <v>428</v>
      </c>
      <c r="C132" s="133" t="s">
        <v>669</v>
      </c>
      <c r="D132" s="125" t="s">
        <v>113</v>
      </c>
      <c r="E132" s="133" t="s">
        <v>368</v>
      </c>
      <c r="F132" s="133">
        <v>263919</v>
      </c>
      <c r="G132" s="133" t="s">
        <v>666</v>
      </c>
      <c r="H132" s="133" t="s">
        <v>670</v>
      </c>
      <c r="I132" s="133" t="s">
        <v>183</v>
      </c>
      <c r="J132" s="133">
        <v>1700000</v>
      </c>
      <c r="K132" s="133">
        <v>179</v>
      </c>
      <c r="L132" s="121">
        <f t="shared" si="13"/>
        <v>304300</v>
      </c>
      <c r="M132" s="113"/>
      <c r="N132" s="113"/>
      <c r="O132" s="122"/>
    </row>
    <row r="133" spans="1:15" ht="40.5" x14ac:dyDescent="0.25">
      <c r="A133" s="124" t="s">
        <v>671</v>
      </c>
      <c r="B133" s="125" t="s">
        <v>428</v>
      </c>
      <c r="C133" s="133" t="s">
        <v>672</v>
      </c>
      <c r="D133" s="125" t="s">
        <v>113</v>
      </c>
      <c r="E133" s="133" t="s">
        <v>368</v>
      </c>
      <c r="F133" s="133">
        <v>250965</v>
      </c>
      <c r="G133" s="133" t="s">
        <v>673</v>
      </c>
      <c r="H133" s="133" t="s">
        <v>674</v>
      </c>
      <c r="I133" s="133" t="s">
        <v>183</v>
      </c>
      <c r="J133" s="133">
        <v>5</v>
      </c>
      <c r="K133" s="133">
        <v>13600000</v>
      </c>
      <c r="L133" s="121">
        <f t="shared" si="13"/>
        <v>68000</v>
      </c>
      <c r="M133" s="113"/>
      <c r="N133" s="113"/>
      <c r="O133" s="122"/>
    </row>
    <row r="134" spans="1:15" ht="40.5" x14ac:dyDescent="0.25">
      <c r="A134" s="124" t="s">
        <v>675</v>
      </c>
      <c r="B134" s="125" t="s">
        <v>428</v>
      </c>
      <c r="C134" s="133" t="s">
        <v>676</v>
      </c>
      <c r="D134" s="125" t="s">
        <v>113</v>
      </c>
      <c r="E134" s="133" t="s">
        <v>368</v>
      </c>
      <c r="F134" s="133">
        <v>249887</v>
      </c>
      <c r="G134" s="133" t="s">
        <v>677</v>
      </c>
      <c r="H134" s="133" t="s">
        <v>678</v>
      </c>
      <c r="I134" s="133" t="s">
        <v>184</v>
      </c>
      <c r="J134" s="133">
        <v>1</v>
      </c>
      <c r="K134" s="133">
        <v>12000000</v>
      </c>
      <c r="L134" s="121">
        <f t="shared" si="13"/>
        <v>12000</v>
      </c>
      <c r="M134" s="113"/>
      <c r="N134" s="113"/>
      <c r="O134" s="122"/>
    </row>
    <row r="135" spans="1:15" ht="40.5" x14ac:dyDescent="0.25">
      <c r="A135" s="124" t="s">
        <v>679</v>
      </c>
      <c r="B135" s="125" t="s">
        <v>428</v>
      </c>
      <c r="C135" s="125" t="s">
        <v>245</v>
      </c>
      <c r="D135" s="125" t="s">
        <v>113</v>
      </c>
      <c r="E135" s="129" t="s">
        <v>361</v>
      </c>
      <c r="F135" s="127">
        <v>231100241327961</v>
      </c>
      <c r="G135" s="143" t="s">
        <v>282</v>
      </c>
      <c r="H135" s="144" t="s">
        <v>326</v>
      </c>
      <c r="I135" s="125" t="s">
        <v>240</v>
      </c>
      <c r="J135" s="125">
        <v>3</v>
      </c>
      <c r="K135" s="125">
        <v>1053333</v>
      </c>
      <c r="L135" s="121">
        <f>SUM(J135*K135)/1000</f>
        <v>3159.9989999999998</v>
      </c>
      <c r="M135" s="113"/>
      <c r="N135" s="113"/>
      <c r="O135" s="122"/>
    </row>
    <row r="136" spans="1:15" ht="40.5" x14ac:dyDescent="0.25">
      <c r="A136" s="124" t="s">
        <v>680</v>
      </c>
      <c r="B136" s="125" t="s">
        <v>428</v>
      </c>
      <c r="C136" s="133" t="s">
        <v>681</v>
      </c>
      <c r="D136" s="125" t="s">
        <v>113</v>
      </c>
      <c r="E136" s="133" t="s">
        <v>368</v>
      </c>
      <c r="F136" s="133">
        <v>265341</v>
      </c>
      <c r="G136" s="133" t="s">
        <v>682</v>
      </c>
      <c r="H136" s="133" t="s">
        <v>683</v>
      </c>
      <c r="I136" s="133" t="s">
        <v>377</v>
      </c>
      <c r="J136" s="133">
        <v>1</v>
      </c>
      <c r="K136" s="133">
        <v>890000160</v>
      </c>
      <c r="L136" s="121">
        <f t="shared" ref="L136:L199" si="14">SUM(J136*K136/1000)</f>
        <v>890000.16</v>
      </c>
      <c r="M136" s="113"/>
      <c r="N136" s="113"/>
      <c r="O136" s="122"/>
    </row>
    <row r="137" spans="1:15" ht="40.5" x14ac:dyDescent="0.25">
      <c r="A137" s="124" t="s">
        <v>684</v>
      </c>
      <c r="B137" s="125" t="s">
        <v>428</v>
      </c>
      <c r="C137" s="133" t="s">
        <v>685</v>
      </c>
      <c r="D137" s="125" t="s">
        <v>113</v>
      </c>
      <c r="E137" s="133" t="s">
        <v>368</v>
      </c>
      <c r="F137" s="133">
        <v>259493</v>
      </c>
      <c r="G137" s="133" t="s">
        <v>686</v>
      </c>
      <c r="H137" s="133" t="s">
        <v>687</v>
      </c>
      <c r="I137" s="133" t="s">
        <v>184</v>
      </c>
      <c r="J137" s="133">
        <v>1</v>
      </c>
      <c r="K137" s="133">
        <v>128800000</v>
      </c>
      <c r="L137" s="121">
        <f t="shared" si="14"/>
        <v>128800</v>
      </c>
      <c r="M137" s="113"/>
      <c r="N137" s="113"/>
      <c r="O137" s="122"/>
    </row>
    <row r="138" spans="1:15" ht="33.75" customHeight="1" x14ac:dyDescent="0.25">
      <c r="A138" s="124" t="s">
        <v>688</v>
      </c>
      <c r="B138" s="125" t="s">
        <v>428</v>
      </c>
      <c r="C138" s="133" t="s">
        <v>689</v>
      </c>
      <c r="D138" s="125" t="s">
        <v>113</v>
      </c>
      <c r="E138" s="133" t="s">
        <v>381</v>
      </c>
      <c r="F138" s="130">
        <v>23111007193008</v>
      </c>
      <c r="G138" s="130" t="s">
        <v>690</v>
      </c>
      <c r="H138" s="130">
        <v>31412924340021</v>
      </c>
      <c r="I138" s="133" t="s">
        <v>377</v>
      </c>
      <c r="J138" s="133">
        <v>1</v>
      </c>
      <c r="K138" s="133">
        <v>2304000</v>
      </c>
      <c r="L138" s="121">
        <v>2304</v>
      </c>
      <c r="M138" s="113"/>
      <c r="N138" s="113"/>
      <c r="O138" s="122"/>
    </row>
    <row r="139" spans="1:15" ht="40.5" x14ac:dyDescent="0.25">
      <c r="A139" s="124" t="s">
        <v>691</v>
      </c>
      <c r="B139" s="125" t="s">
        <v>428</v>
      </c>
      <c r="C139" s="130" t="s">
        <v>692</v>
      </c>
      <c r="D139" s="125" t="s">
        <v>113</v>
      </c>
      <c r="E139" s="133" t="s">
        <v>381</v>
      </c>
      <c r="F139" s="130" t="s">
        <v>693</v>
      </c>
      <c r="G139" s="130" t="s">
        <v>694</v>
      </c>
      <c r="H139" s="130" t="s">
        <v>695</v>
      </c>
      <c r="I139" s="133" t="s">
        <v>183</v>
      </c>
      <c r="J139" s="133">
        <v>2</v>
      </c>
      <c r="K139" s="133">
        <v>315000</v>
      </c>
      <c r="L139" s="121">
        <f t="shared" si="14"/>
        <v>630</v>
      </c>
      <c r="M139" s="113"/>
      <c r="N139" s="113"/>
      <c r="O139" s="122"/>
    </row>
    <row r="140" spans="1:15" ht="40.5" x14ac:dyDescent="0.25">
      <c r="A140" s="124" t="s">
        <v>696</v>
      </c>
      <c r="B140" s="125" t="s">
        <v>428</v>
      </c>
      <c r="C140" s="130" t="s">
        <v>697</v>
      </c>
      <c r="D140" s="125" t="s">
        <v>113</v>
      </c>
      <c r="E140" s="133" t="s">
        <v>381</v>
      </c>
      <c r="F140" s="130" t="s">
        <v>698</v>
      </c>
      <c r="G140" s="130" t="s">
        <v>694</v>
      </c>
      <c r="H140" s="130" t="s">
        <v>695</v>
      </c>
      <c r="I140" s="133" t="s">
        <v>183</v>
      </c>
      <c r="J140" s="133">
        <v>32</v>
      </c>
      <c r="K140" s="133">
        <v>59675</v>
      </c>
      <c r="L140" s="121">
        <f t="shared" si="14"/>
        <v>1909.6</v>
      </c>
      <c r="M140" s="113"/>
      <c r="N140" s="113"/>
      <c r="O140" s="122"/>
    </row>
    <row r="141" spans="1:15" ht="40.5" x14ac:dyDescent="0.25">
      <c r="A141" s="124" t="s">
        <v>699</v>
      </c>
      <c r="B141" s="125" t="s">
        <v>428</v>
      </c>
      <c r="C141" s="130" t="s">
        <v>700</v>
      </c>
      <c r="D141" s="125" t="s">
        <v>113</v>
      </c>
      <c r="E141" s="133" t="s">
        <v>381</v>
      </c>
      <c r="F141" s="130" t="s">
        <v>701</v>
      </c>
      <c r="G141" s="130" t="s">
        <v>694</v>
      </c>
      <c r="H141" s="130" t="s">
        <v>695</v>
      </c>
      <c r="I141" s="133" t="s">
        <v>183</v>
      </c>
      <c r="J141" s="133">
        <v>32</v>
      </c>
      <c r="K141" s="133">
        <v>22400</v>
      </c>
      <c r="L141" s="121">
        <f t="shared" si="14"/>
        <v>716.8</v>
      </c>
      <c r="M141" s="113"/>
      <c r="N141" s="113"/>
      <c r="O141" s="122"/>
    </row>
    <row r="142" spans="1:15" ht="40.5" x14ac:dyDescent="0.25">
      <c r="A142" s="124" t="s">
        <v>702</v>
      </c>
      <c r="B142" s="125" t="s">
        <v>428</v>
      </c>
      <c r="C142" s="130" t="s">
        <v>703</v>
      </c>
      <c r="D142" s="125" t="s">
        <v>113</v>
      </c>
      <c r="E142" s="133" t="s">
        <v>381</v>
      </c>
      <c r="F142" s="130" t="s">
        <v>704</v>
      </c>
      <c r="G142" s="130" t="s">
        <v>705</v>
      </c>
      <c r="H142" s="130" t="s">
        <v>706</v>
      </c>
      <c r="I142" s="133" t="s">
        <v>377</v>
      </c>
      <c r="J142" s="133">
        <v>1</v>
      </c>
      <c r="K142" s="133">
        <v>2992000</v>
      </c>
      <c r="L142" s="121">
        <f t="shared" si="14"/>
        <v>2992</v>
      </c>
      <c r="M142" s="113"/>
      <c r="N142" s="113"/>
      <c r="O142" s="122"/>
    </row>
    <row r="143" spans="1:15" ht="40.5" x14ac:dyDescent="0.25">
      <c r="A143" s="124" t="s">
        <v>707</v>
      </c>
      <c r="B143" s="125" t="s">
        <v>428</v>
      </c>
      <c r="C143" s="130" t="s">
        <v>708</v>
      </c>
      <c r="D143" s="125" t="s">
        <v>113</v>
      </c>
      <c r="E143" s="133" t="s">
        <v>381</v>
      </c>
      <c r="F143" s="130" t="s">
        <v>709</v>
      </c>
      <c r="G143" s="130" t="s">
        <v>705</v>
      </c>
      <c r="H143" s="130" t="s">
        <v>710</v>
      </c>
      <c r="I143" s="133" t="s">
        <v>377</v>
      </c>
      <c r="J143" s="133">
        <v>1</v>
      </c>
      <c r="K143" s="162" t="s">
        <v>711</v>
      </c>
      <c r="L143" s="121">
        <f t="shared" si="14"/>
        <v>2856</v>
      </c>
      <c r="M143" s="113"/>
      <c r="N143" s="113"/>
      <c r="O143" s="122"/>
    </row>
    <row r="144" spans="1:15" ht="40.5" x14ac:dyDescent="0.25">
      <c r="A144" s="124" t="s">
        <v>712</v>
      </c>
      <c r="B144" s="125" t="s">
        <v>428</v>
      </c>
      <c r="C144" s="130" t="s">
        <v>713</v>
      </c>
      <c r="D144" s="125" t="s">
        <v>113</v>
      </c>
      <c r="E144" s="133" t="s">
        <v>381</v>
      </c>
      <c r="F144" s="130" t="s">
        <v>714</v>
      </c>
      <c r="G144" s="130" t="s">
        <v>694</v>
      </c>
      <c r="H144" s="130" t="s">
        <v>695</v>
      </c>
      <c r="I144" s="160" t="s">
        <v>183</v>
      </c>
      <c r="J144" s="161" t="s">
        <v>93</v>
      </c>
      <c r="K144" s="161" t="s">
        <v>715</v>
      </c>
      <c r="L144" s="121">
        <f t="shared" si="14"/>
        <v>630</v>
      </c>
      <c r="M144" s="113"/>
      <c r="N144" s="113"/>
      <c r="O144" s="122"/>
    </row>
    <row r="145" spans="1:15" ht="40.5" x14ac:dyDescent="0.25">
      <c r="A145" s="124" t="s">
        <v>716</v>
      </c>
      <c r="B145" s="125" t="s">
        <v>428</v>
      </c>
      <c r="C145" s="130" t="s">
        <v>717</v>
      </c>
      <c r="D145" s="125" t="s">
        <v>113</v>
      </c>
      <c r="E145" s="133" t="s">
        <v>381</v>
      </c>
      <c r="F145" s="130" t="s">
        <v>718</v>
      </c>
      <c r="G145" s="130" t="s">
        <v>694</v>
      </c>
      <c r="H145" s="130" t="s">
        <v>719</v>
      </c>
      <c r="I145" s="160" t="s">
        <v>183</v>
      </c>
      <c r="J145" s="161" t="s">
        <v>104</v>
      </c>
      <c r="K145" s="161" t="s">
        <v>720</v>
      </c>
      <c r="L145" s="121">
        <f t="shared" si="14"/>
        <v>1545.6</v>
      </c>
      <c r="M145" s="113"/>
      <c r="N145" s="113"/>
      <c r="O145" s="122"/>
    </row>
    <row r="146" spans="1:15" ht="33" customHeight="1" x14ac:dyDescent="0.25">
      <c r="A146" s="124" t="s">
        <v>721</v>
      </c>
      <c r="B146" s="125" t="s">
        <v>428</v>
      </c>
      <c r="C146" s="130" t="s">
        <v>722</v>
      </c>
      <c r="D146" s="125" t="s">
        <v>113</v>
      </c>
      <c r="E146" s="133" t="s">
        <v>381</v>
      </c>
      <c r="F146" s="130" t="s">
        <v>723</v>
      </c>
      <c r="G146" s="130" t="s">
        <v>724</v>
      </c>
      <c r="H146" s="130" t="s">
        <v>725</v>
      </c>
      <c r="I146" s="160" t="s">
        <v>183</v>
      </c>
      <c r="J146" s="161" t="s">
        <v>438</v>
      </c>
      <c r="K146" s="161" t="s">
        <v>726</v>
      </c>
      <c r="L146" s="121">
        <f t="shared" si="14"/>
        <v>5700</v>
      </c>
      <c r="M146" s="113"/>
      <c r="N146" s="113"/>
      <c r="O146" s="122"/>
    </row>
    <row r="147" spans="1:15" ht="40.5" x14ac:dyDescent="0.25">
      <c r="A147" s="124" t="s">
        <v>727</v>
      </c>
      <c r="B147" s="125" t="s">
        <v>428</v>
      </c>
      <c r="C147" s="133" t="s">
        <v>728</v>
      </c>
      <c r="D147" s="125" t="s">
        <v>113</v>
      </c>
      <c r="E147" s="133" t="s">
        <v>381</v>
      </c>
      <c r="F147" s="130">
        <v>23111007193050</v>
      </c>
      <c r="G147" s="130" t="s">
        <v>694</v>
      </c>
      <c r="H147" s="130" t="s">
        <v>695</v>
      </c>
      <c r="I147" s="160" t="s">
        <v>377</v>
      </c>
      <c r="J147" s="161" t="s">
        <v>92</v>
      </c>
      <c r="K147" s="161" t="s">
        <v>915</v>
      </c>
      <c r="L147" s="121">
        <v>2304</v>
      </c>
      <c r="M147" s="113"/>
      <c r="N147" s="113"/>
      <c r="O147" s="122"/>
    </row>
    <row r="148" spans="1:15" ht="56.25" customHeight="1" x14ac:dyDescent="0.25">
      <c r="A148" s="124" t="s">
        <v>729</v>
      </c>
      <c r="B148" s="125" t="s">
        <v>428</v>
      </c>
      <c r="C148" s="130" t="s">
        <v>730</v>
      </c>
      <c r="D148" s="125" t="s">
        <v>113</v>
      </c>
      <c r="E148" s="133" t="s">
        <v>381</v>
      </c>
      <c r="F148" s="130" t="s">
        <v>731</v>
      </c>
      <c r="G148" s="130" t="s">
        <v>732</v>
      </c>
      <c r="H148" s="130" t="s">
        <v>733</v>
      </c>
      <c r="I148" s="160" t="s">
        <v>183</v>
      </c>
      <c r="J148" s="161" t="s">
        <v>94</v>
      </c>
      <c r="K148" s="161" t="s">
        <v>734</v>
      </c>
      <c r="L148" s="121">
        <f t="shared" si="14"/>
        <v>3960</v>
      </c>
      <c r="M148" s="113"/>
      <c r="N148" s="113"/>
      <c r="O148" s="122"/>
    </row>
    <row r="149" spans="1:15" ht="40.5" x14ac:dyDescent="0.25">
      <c r="A149" s="124" t="s">
        <v>735</v>
      </c>
      <c r="B149" s="125" t="s">
        <v>428</v>
      </c>
      <c r="C149" s="128" t="s">
        <v>736</v>
      </c>
      <c r="D149" s="125" t="s">
        <v>113</v>
      </c>
      <c r="E149" s="133" t="s">
        <v>381</v>
      </c>
      <c r="F149" s="131" t="s">
        <v>737</v>
      </c>
      <c r="G149" s="131" t="s">
        <v>466</v>
      </c>
      <c r="H149" s="130" t="s">
        <v>467</v>
      </c>
      <c r="I149" s="160" t="s">
        <v>183</v>
      </c>
      <c r="J149" s="161" t="s">
        <v>738</v>
      </c>
      <c r="K149" s="161" t="s">
        <v>739</v>
      </c>
      <c r="L149" s="121">
        <f t="shared" si="14"/>
        <v>11830.057919999999</v>
      </c>
      <c r="M149" s="113"/>
      <c r="N149" s="113"/>
      <c r="O149" s="122"/>
    </row>
    <row r="150" spans="1:15" ht="114.75" customHeight="1" x14ac:dyDescent="0.25">
      <c r="A150" s="124" t="s">
        <v>740</v>
      </c>
      <c r="B150" s="125" t="s">
        <v>428</v>
      </c>
      <c r="C150" s="133" t="s">
        <v>907</v>
      </c>
      <c r="D150" s="125" t="s">
        <v>113</v>
      </c>
      <c r="E150" s="133" t="s">
        <v>741</v>
      </c>
      <c r="F150" s="133" t="s">
        <v>742</v>
      </c>
      <c r="G150" s="133" t="s">
        <v>743</v>
      </c>
      <c r="H150" s="128">
        <v>201122919</v>
      </c>
      <c r="I150" s="160" t="s">
        <v>377</v>
      </c>
      <c r="J150" s="161" t="s">
        <v>92</v>
      </c>
      <c r="K150" s="161" t="s">
        <v>744</v>
      </c>
      <c r="L150" s="121">
        <f t="shared" si="14"/>
        <v>2859007.86</v>
      </c>
      <c r="M150" s="113"/>
      <c r="N150" s="113"/>
      <c r="O150" s="122"/>
    </row>
    <row r="151" spans="1:15" ht="40.5" x14ac:dyDescent="0.25">
      <c r="A151" s="124" t="s">
        <v>745</v>
      </c>
      <c r="B151" s="125" t="s">
        <v>428</v>
      </c>
      <c r="C151" s="133" t="s">
        <v>746</v>
      </c>
      <c r="D151" s="125" t="s">
        <v>113</v>
      </c>
      <c r="E151" s="133" t="s">
        <v>747</v>
      </c>
      <c r="F151" s="133" t="s">
        <v>748</v>
      </c>
      <c r="G151" s="133" t="s">
        <v>749</v>
      </c>
      <c r="H151" s="133" t="s">
        <v>750</v>
      </c>
      <c r="I151" s="160" t="s">
        <v>184</v>
      </c>
      <c r="J151" s="161" t="s">
        <v>92</v>
      </c>
      <c r="K151" s="161" t="s">
        <v>751</v>
      </c>
      <c r="L151" s="121">
        <f t="shared" si="14"/>
        <v>1750</v>
      </c>
      <c r="M151" s="113"/>
      <c r="N151" s="113"/>
      <c r="O151" s="122"/>
    </row>
    <row r="152" spans="1:15" ht="98.25" customHeight="1" x14ac:dyDescent="0.25">
      <c r="A152" s="124" t="s">
        <v>752</v>
      </c>
      <c r="B152" s="125" t="s">
        <v>428</v>
      </c>
      <c r="C152" s="134" t="s">
        <v>272</v>
      </c>
      <c r="D152" s="125" t="s">
        <v>222</v>
      </c>
      <c r="E152" s="134" t="s">
        <v>753</v>
      </c>
      <c r="F152" s="134" t="s">
        <v>754</v>
      </c>
      <c r="G152" s="134" t="s">
        <v>755</v>
      </c>
      <c r="H152" s="134" t="s">
        <v>756</v>
      </c>
      <c r="I152" s="160" t="s">
        <v>184</v>
      </c>
      <c r="J152" s="161" t="s">
        <v>911</v>
      </c>
      <c r="K152" s="161" t="s">
        <v>757</v>
      </c>
      <c r="L152" s="121">
        <v>4199.8900000000003</v>
      </c>
      <c r="M152" s="113"/>
      <c r="N152" s="113"/>
      <c r="O152" s="122"/>
    </row>
    <row r="153" spans="1:15" ht="117" customHeight="1" x14ac:dyDescent="0.25">
      <c r="A153" s="124" t="s">
        <v>758</v>
      </c>
      <c r="B153" s="125" t="s">
        <v>428</v>
      </c>
      <c r="C153" s="125" t="s">
        <v>245</v>
      </c>
      <c r="D153" s="125" t="s">
        <v>113</v>
      </c>
      <c r="E153" s="133" t="s">
        <v>759</v>
      </c>
      <c r="F153" s="133" t="s">
        <v>760</v>
      </c>
      <c r="G153" s="133" t="s">
        <v>761</v>
      </c>
      <c r="H153" s="133" t="s">
        <v>326</v>
      </c>
      <c r="I153" s="158" t="s">
        <v>184</v>
      </c>
      <c r="J153" s="125">
        <v>3</v>
      </c>
      <c r="K153" s="125">
        <v>1053333</v>
      </c>
      <c r="L153" s="121">
        <f>SUM(J153*K153)/1000</f>
        <v>3159.9989999999998</v>
      </c>
      <c r="M153" s="113"/>
      <c r="N153" s="113"/>
      <c r="O153" s="122"/>
    </row>
    <row r="154" spans="1:15" ht="40.5" x14ac:dyDescent="0.25">
      <c r="A154" s="124" t="s">
        <v>762</v>
      </c>
      <c r="B154" s="125" t="s">
        <v>428</v>
      </c>
      <c r="C154" s="133" t="s">
        <v>763</v>
      </c>
      <c r="D154" s="125" t="s">
        <v>222</v>
      </c>
      <c r="E154" s="129" t="s">
        <v>194</v>
      </c>
      <c r="F154" s="133" t="s">
        <v>764</v>
      </c>
      <c r="G154" s="133" t="s">
        <v>765</v>
      </c>
      <c r="H154" s="133" t="s">
        <v>353</v>
      </c>
      <c r="I154" s="133" t="s">
        <v>766</v>
      </c>
      <c r="J154" s="124" t="s">
        <v>908</v>
      </c>
      <c r="K154" s="133">
        <v>3428386.34</v>
      </c>
      <c r="L154" s="121">
        <v>16159.81</v>
      </c>
      <c r="M154" s="113"/>
      <c r="N154" s="113"/>
      <c r="O154" s="122"/>
    </row>
    <row r="155" spans="1:15" ht="60.75" x14ac:dyDescent="0.25">
      <c r="A155" s="124" t="s">
        <v>469</v>
      </c>
      <c r="B155" s="125" t="s">
        <v>428</v>
      </c>
      <c r="C155" s="133" t="s">
        <v>767</v>
      </c>
      <c r="D155" s="125" t="s">
        <v>113</v>
      </c>
      <c r="E155" s="133" t="s">
        <v>747</v>
      </c>
      <c r="F155" s="133" t="s">
        <v>768</v>
      </c>
      <c r="G155" s="133" t="s">
        <v>769</v>
      </c>
      <c r="H155" s="133" t="s">
        <v>327</v>
      </c>
      <c r="I155" s="158" t="s">
        <v>184</v>
      </c>
      <c r="J155" s="124" t="s">
        <v>92</v>
      </c>
      <c r="K155" s="124" t="s">
        <v>770</v>
      </c>
      <c r="L155" s="121">
        <f t="shared" si="14"/>
        <v>493.95</v>
      </c>
      <c r="M155" s="113"/>
      <c r="N155" s="113"/>
      <c r="O155" s="122"/>
    </row>
    <row r="156" spans="1:15" ht="119.25" customHeight="1" x14ac:dyDescent="0.25">
      <c r="A156" s="124" t="s">
        <v>771</v>
      </c>
      <c r="B156" s="125" t="s">
        <v>428</v>
      </c>
      <c r="C156" s="133" t="s">
        <v>378</v>
      </c>
      <c r="D156" s="125" t="s">
        <v>113</v>
      </c>
      <c r="E156" s="133" t="s">
        <v>759</v>
      </c>
      <c r="F156" s="133" t="s">
        <v>772</v>
      </c>
      <c r="G156" s="133" t="s">
        <v>773</v>
      </c>
      <c r="H156" s="133" t="s">
        <v>346</v>
      </c>
      <c r="I156" s="160" t="s">
        <v>184</v>
      </c>
      <c r="J156" s="161" t="s">
        <v>92</v>
      </c>
      <c r="K156" s="124" t="s">
        <v>774</v>
      </c>
      <c r="L156" s="121">
        <f t="shared" si="14"/>
        <v>151.11000000000001</v>
      </c>
      <c r="M156" s="113"/>
      <c r="N156" s="113"/>
      <c r="O156" s="122"/>
    </row>
    <row r="157" spans="1:15" ht="93.75" customHeight="1" x14ac:dyDescent="0.25">
      <c r="A157" s="124" t="s">
        <v>775</v>
      </c>
      <c r="B157" s="125" t="s">
        <v>428</v>
      </c>
      <c r="C157" s="133" t="s">
        <v>776</v>
      </c>
      <c r="D157" s="125" t="s">
        <v>113</v>
      </c>
      <c r="E157" s="129" t="s">
        <v>194</v>
      </c>
      <c r="F157" s="133" t="s">
        <v>777</v>
      </c>
      <c r="G157" s="133" t="s">
        <v>778</v>
      </c>
      <c r="H157" s="133" t="s">
        <v>325</v>
      </c>
      <c r="I157" s="160" t="s">
        <v>184</v>
      </c>
      <c r="J157" s="161" t="s">
        <v>92</v>
      </c>
      <c r="K157" s="133">
        <v>36374960</v>
      </c>
      <c r="L157" s="121">
        <f t="shared" si="14"/>
        <v>36374.959999999999</v>
      </c>
      <c r="M157" s="113"/>
      <c r="N157" s="113"/>
      <c r="O157" s="122"/>
    </row>
    <row r="158" spans="1:15" ht="99" customHeight="1" x14ac:dyDescent="0.25">
      <c r="A158" s="124" t="s">
        <v>779</v>
      </c>
      <c r="B158" s="125" t="s">
        <v>428</v>
      </c>
      <c r="C158" s="133" t="s">
        <v>780</v>
      </c>
      <c r="D158" s="125" t="s">
        <v>113</v>
      </c>
      <c r="E158" s="129" t="s">
        <v>194</v>
      </c>
      <c r="F158" s="133" t="s">
        <v>781</v>
      </c>
      <c r="G158" s="133" t="s">
        <v>782</v>
      </c>
      <c r="H158" s="133" t="s">
        <v>783</v>
      </c>
      <c r="I158" s="160" t="s">
        <v>184</v>
      </c>
      <c r="J158" s="161" t="s">
        <v>92</v>
      </c>
      <c r="K158" s="133">
        <v>3147944.64</v>
      </c>
      <c r="L158" s="121">
        <f t="shared" si="14"/>
        <v>3147.9446400000002</v>
      </c>
      <c r="M158" s="113"/>
      <c r="N158" s="113"/>
      <c r="O158" s="122"/>
    </row>
    <row r="159" spans="1:15" ht="40.5" x14ac:dyDescent="0.25">
      <c r="A159" s="124" t="s">
        <v>784</v>
      </c>
      <c r="B159" s="125" t="s">
        <v>428</v>
      </c>
      <c r="C159" s="133" t="s">
        <v>242</v>
      </c>
      <c r="D159" s="125" t="s">
        <v>222</v>
      </c>
      <c r="E159" s="129" t="s">
        <v>194</v>
      </c>
      <c r="F159" s="133" t="s">
        <v>785</v>
      </c>
      <c r="G159" s="133" t="s">
        <v>243</v>
      </c>
      <c r="H159" s="133" t="s">
        <v>341</v>
      </c>
      <c r="I159" s="160" t="s">
        <v>359</v>
      </c>
      <c r="J159" s="161" t="s">
        <v>909</v>
      </c>
      <c r="K159" s="161" t="s">
        <v>786</v>
      </c>
      <c r="L159" s="121">
        <v>31838.2</v>
      </c>
      <c r="M159" s="113"/>
      <c r="N159" s="113"/>
      <c r="O159" s="122"/>
    </row>
    <row r="160" spans="1:15" ht="40.5" x14ac:dyDescent="0.25">
      <c r="A160" s="124" t="s">
        <v>787</v>
      </c>
      <c r="B160" s="125" t="s">
        <v>428</v>
      </c>
      <c r="C160" s="133" t="s">
        <v>788</v>
      </c>
      <c r="D160" s="125" t="s">
        <v>222</v>
      </c>
      <c r="E160" s="129" t="s">
        <v>194</v>
      </c>
      <c r="F160" s="134" t="s">
        <v>789</v>
      </c>
      <c r="G160" s="134" t="s">
        <v>790</v>
      </c>
      <c r="H160" s="133" t="s">
        <v>791</v>
      </c>
      <c r="I160" s="160" t="s">
        <v>360</v>
      </c>
      <c r="J160" s="161" t="s">
        <v>910</v>
      </c>
      <c r="K160" s="161" t="s">
        <v>792</v>
      </c>
      <c r="L160" s="121">
        <v>150785</v>
      </c>
      <c r="M160" s="113"/>
      <c r="N160" s="113"/>
      <c r="O160" s="122"/>
    </row>
    <row r="161" spans="1:15" ht="121.5" customHeight="1" x14ac:dyDescent="0.25">
      <c r="A161" s="124" t="s">
        <v>793</v>
      </c>
      <c r="B161" s="125" t="s">
        <v>428</v>
      </c>
      <c r="C161" s="133" t="s">
        <v>794</v>
      </c>
      <c r="D161" s="125" t="s">
        <v>113</v>
      </c>
      <c r="E161" s="133" t="s">
        <v>759</v>
      </c>
      <c r="F161" s="133" t="s">
        <v>795</v>
      </c>
      <c r="G161" s="133" t="s">
        <v>796</v>
      </c>
      <c r="H161" s="133" t="s">
        <v>344</v>
      </c>
      <c r="I161" s="160" t="s">
        <v>184</v>
      </c>
      <c r="J161" s="161" t="s">
        <v>92</v>
      </c>
      <c r="K161" s="161" t="s">
        <v>797</v>
      </c>
      <c r="L161" s="121">
        <f t="shared" si="14"/>
        <v>9900</v>
      </c>
      <c r="M161" s="113"/>
      <c r="N161" s="113"/>
      <c r="O161" s="122"/>
    </row>
    <row r="162" spans="1:15" ht="40.5" x14ac:dyDescent="0.25">
      <c r="A162" s="124" t="s">
        <v>798</v>
      </c>
      <c r="B162" s="125" t="s">
        <v>428</v>
      </c>
      <c r="C162" s="133" t="s">
        <v>799</v>
      </c>
      <c r="D162" s="125" t="s">
        <v>113</v>
      </c>
      <c r="E162" s="133" t="s">
        <v>747</v>
      </c>
      <c r="F162" s="133" t="s">
        <v>800</v>
      </c>
      <c r="G162" s="133" t="s">
        <v>761</v>
      </c>
      <c r="H162" s="133" t="s">
        <v>326</v>
      </c>
      <c r="I162" s="160" t="s">
        <v>183</v>
      </c>
      <c r="J162" s="161" t="s">
        <v>92</v>
      </c>
      <c r="K162" s="161" t="s">
        <v>801</v>
      </c>
      <c r="L162" s="121">
        <f t="shared" si="14"/>
        <v>413</v>
      </c>
      <c r="M162" s="113"/>
      <c r="N162" s="113"/>
      <c r="O162" s="122"/>
    </row>
    <row r="163" spans="1:15" ht="40.5" x14ac:dyDescent="0.25">
      <c r="A163" s="124" t="s">
        <v>802</v>
      </c>
      <c r="B163" s="125" t="s">
        <v>428</v>
      </c>
      <c r="C163" s="133" t="s">
        <v>803</v>
      </c>
      <c r="D163" s="125" t="s">
        <v>113</v>
      </c>
      <c r="E163" s="133" t="s">
        <v>747</v>
      </c>
      <c r="F163" s="133" t="s">
        <v>800</v>
      </c>
      <c r="G163" s="133" t="s">
        <v>761</v>
      </c>
      <c r="H163" s="133" t="s">
        <v>326</v>
      </c>
      <c r="I163" s="160" t="s">
        <v>804</v>
      </c>
      <c r="J163" s="161" t="s">
        <v>805</v>
      </c>
      <c r="K163" s="161" t="s">
        <v>806</v>
      </c>
      <c r="L163" s="121">
        <f t="shared" si="14"/>
        <v>375</v>
      </c>
      <c r="M163" s="113"/>
      <c r="N163" s="113"/>
      <c r="O163" s="122"/>
    </row>
    <row r="164" spans="1:15" ht="112.5" customHeight="1" x14ac:dyDescent="0.25">
      <c r="A164" s="124" t="s">
        <v>807</v>
      </c>
      <c r="B164" s="125" t="s">
        <v>428</v>
      </c>
      <c r="C164" s="125" t="s">
        <v>245</v>
      </c>
      <c r="D164" s="125" t="s">
        <v>113</v>
      </c>
      <c r="E164" s="133" t="s">
        <v>759</v>
      </c>
      <c r="F164" s="135" t="s">
        <v>808</v>
      </c>
      <c r="G164" s="133" t="s">
        <v>761</v>
      </c>
      <c r="H164" s="133">
        <v>203366731</v>
      </c>
      <c r="I164" s="160" t="s">
        <v>240</v>
      </c>
      <c r="J164" s="161" t="s">
        <v>92</v>
      </c>
      <c r="K164" s="161" t="s">
        <v>809</v>
      </c>
      <c r="L164" s="121">
        <f t="shared" si="14"/>
        <v>1020</v>
      </c>
      <c r="M164" s="113"/>
      <c r="N164" s="113"/>
      <c r="O164" s="122"/>
    </row>
    <row r="165" spans="1:15" ht="60.75" x14ac:dyDescent="0.25">
      <c r="A165" s="124" t="s">
        <v>810</v>
      </c>
      <c r="B165" s="125" t="s">
        <v>428</v>
      </c>
      <c r="C165" s="133" t="s">
        <v>811</v>
      </c>
      <c r="D165" s="125" t="s">
        <v>113</v>
      </c>
      <c r="E165" s="133" t="s">
        <v>747</v>
      </c>
      <c r="F165" s="133" t="s">
        <v>812</v>
      </c>
      <c r="G165" s="133" t="s">
        <v>813</v>
      </c>
      <c r="H165" s="133" t="s">
        <v>814</v>
      </c>
      <c r="I165" s="160" t="s">
        <v>184</v>
      </c>
      <c r="J165" s="161" t="s">
        <v>92</v>
      </c>
      <c r="K165" s="161" t="s">
        <v>815</v>
      </c>
      <c r="L165" s="121">
        <f t="shared" si="14"/>
        <v>1500</v>
      </c>
      <c r="M165" s="113"/>
      <c r="N165" s="113"/>
      <c r="O165" s="122"/>
    </row>
    <row r="166" spans="1:15" ht="129.75" customHeight="1" x14ac:dyDescent="0.25">
      <c r="A166" s="124" t="s">
        <v>816</v>
      </c>
      <c r="B166" s="125" t="s">
        <v>428</v>
      </c>
      <c r="C166" s="133" t="s">
        <v>817</v>
      </c>
      <c r="D166" s="125" t="s">
        <v>113</v>
      </c>
      <c r="E166" s="133" t="s">
        <v>759</v>
      </c>
      <c r="F166" s="133" t="s">
        <v>818</v>
      </c>
      <c r="G166" s="135" t="s">
        <v>761</v>
      </c>
      <c r="H166" s="133" t="s">
        <v>326</v>
      </c>
      <c r="I166" s="160" t="s">
        <v>184</v>
      </c>
      <c r="J166" s="161" t="s">
        <v>92</v>
      </c>
      <c r="K166" s="161" t="s">
        <v>913</v>
      </c>
      <c r="L166" s="121">
        <v>1296.7</v>
      </c>
      <c r="M166" s="113"/>
      <c r="N166" s="113"/>
      <c r="O166" s="122"/>
    </row>
    <row r="167" spans="1:15" ht="114.75" customHeight="1" x14ac:dyDescent="0.25">
      <c r="A167" s="124" t="s">
        <v>819</v>
      </c>
      <c r="B167" s="125" t="s">
        <v>428</v>
      </c>
      <c r="C167" s="133" t="s">
        <v>820</v>
      </c>
      <c r="D167" s="125" t="s">
        <v>113</v>
      </c>
      <c r="E167" s="133" t="s">
        <v>821</v>
      </c>
      <c r="F167" s="135" t="s">
        <v>822</v>
      </c>
      <c r="G167" s="133" t="s">
        <v>823</v>
      </c>
      <c r="H167" s="133" t="s">
        <v>824</v>
      </c>
      <c r="I167" s="160" t="s">
        <v>184</v>
      </c>
      <c r="J167" s="161" t="s">
        <v>92</v>
      </c>
      <c r="K167" s="161" t="s">
        <v>825</v>
      </c>
      <c r="L167" s="121">
        <f t="shared" si="14"/>
        <v>44670.527000000002</v>
      </c>
      <c r="M167" s="113"/>
      <c r="N167" s="113"/>
      <c r="O167" s="122"/>
    </row>
    <row r="168" spans="1:15" ht="120" customHeight="1" x14ac:dyDescent="0.25">
      <c r="A168" s="124" t="s">
        <v>826</v>
      </c>
      <c r="B168" s="125" t="s">
        <v>428</v>
      </c>
      <c r="C168" s="125" t="s">
        <v>245</v>
      </c>
      <c r="D168" s="125" t="s">
        <v>113</v>
      </c>
      <c r="E168" s="133" t="s">
        <v>759</v>
      </c>
      <c r="F168" s="135" t="s">
        <v>827</v>
      </c>
      <c r="G168" s="133" t="s">
        <v>761</v>
      </c>
      <c r="H168" s="133" t="s">
        <v>326</v>
      </c>
      <c r="I168" s="160" t="s">
        <v>240</v>
      </c>
      <c r="J168" s="161" t="s">
        <v>100</v>
      </c>
      <c r="K168" s="161" t="s">
        <v>809</v>
      </c>
      <c r="L168" s="121">
        <f t="shared" si="14"/>
        <v>9180</v>
      </c>
      <c r="M168" s="113"/>
      <c r="N168" s="113"/>
      <c r="O168" s="122"/>
    </row>
    <row r="169" spans="1:15" ht="40.5" x14ac:dyDescent="0.25">
      <c r="A169" s="124" t="s">
        <v>828</v>
      </c>
      <c r="B169" s="125" t="s">
        <v>428</v>
      </c>
      <c r="C169" s="133" t="s">
        <v>829</v>
      </c>
      <c r="D169" s="125" t="s">
        <v>113</v>
      </c>
      <c r="E169" s="129" t="s">
        <v>194</v>
      </c>
      <c r="F169" s="133" t="s">
        <v>830</v>
      </c>
      <c r="G169" s="133" t="s">
        <v>831</v>
      </c>
      <c r="H169" s="133" t="s">
        <v>832</v>
      </c>
      <c r="I169" s="160" t="s">
        <v>240</v>
      </c>
      <c r="J169" s="161" t="s">
        <v>92</v>
      </c>
      <c r="K169" s="161" t="s">
        <v>914</v>
      </c>
      <c r="L169" s="121">
        <v>96468.5</v>
      </c>
      <c r="M169" s="113"/>
      <c r="N169" s="113"/>
      <c r="O169" s="122"/>
    </row>
    <row r="170" spans="1:15" ht="119.25" customHeight="1" x14ac:dyDescent="0.25">
      <c r="A170" s="124" t="s">
        <v>833</v>
      </c>
      <c r="B170" s="125" t="s">
        <v>428</v>
      </c>
      <c r="C170" s="133" t="s">
        <v>834</v>
      </c>
      <c r="D170" s="125" t="s">
        <v>113</v>
      </c>
      <c r="E170" s="133" t="s">
        <v>835</v>
      </c>
      <c r="F170" s="133" t="s">
        <v>836</v>
      </c>
      <c r="G170" s="133" t="s">
        <v>837</v>
      </c>
      <c r="H170" s="133" t="s">
        <v>838</v>
      </c>
      <c r="I170" s="160" t="s">
        <v>184</v>
      </c>
      <c r="J170" s="161" t="s">
        <v>92</v>
      </c>
      <c r="K170" s="161" t="s">
        <v>839</v>
      </c>
      <c r="L170" s="121">
        <f t="shared" si="14"/>
        <v>5501</v>
      </c>
      <c r="M170" s="113"/>
      <c r="N170" s="113"/>
      <c r="O170" s="122"/>
    </row>
    <row r="171" spans="1:15" ht="124.5" customHeight="1" x14ac:dyDescent="0.25">
      <c r="A171" s="124" t="s">
        <v>840</v>
      </c>
      <c r="B171" s="125" t="s">
        <v>428</v>
      </c>
      <c r="C171" s="133" t="s">
        <v>817</v>
      </c>
      <c r="D171" s="125" t="s">
        <v>113</v>
      </c>
      <c r="E171" s="133" t="s">
        <v>759</v>
      </c>
      <c r="F171" s="133" t="s">
        <v>841</v>
      </c>
      <c r="G171" s="135" t="s">
        <v>761</v>
      </c>
      <c r="H171" s="133" t="s">
        <v>326</v>
      </c>
      <c r="I171" s="160" t="s">
        <v>240</v>
      </c>
      <c r="J171" s="161" t="s">
        <v>100</v>
      </c>
      <c r="K171" s="161" t="s">
        <v>842</v>
      </c>
      <c r="L171" s="121">
        <f t="shared" si="14"/>
        <v>11370.6</v>
      </c>
      <c r="M171" s="113"/>
      <c r="N171" s="113"/>
      <c r="O171" s="122"/>
    </row>
    <row r="172" spans="1:15" ht="91.5" customHeight="1" x14ac:dyDescent="0.25">
      <c r="A172" s="124" t="s">
        <v>843</v>
      </c>
      <c r="B172" s="125" t="s">
        <v>428</v>
      </c>
      <c r="C172" s="133" t="s">
        <v>844</v>
      </c>
      <c r="D172" s="125" t="s">
        <v>113</v>
      </c>
      <c r="E172" s="129" t="s">
        <v>194</v>
      </c>
      <c r="F172" s="133" t="s">
        <v>845</v>
      </c>
      <c r="G172" s="133" t="s">
        <v>846</v>
      </c>
      <c r="H172" s="133" t="s">
        <v>324</v>
      </c>
      <c r="I172" s="160" t="s">
        <v>184</v>
      </c>
      <c r="J172" s="161" t="s">
        <v>92</v>
      </c>
      <c r="K172" s="161" t="s">
        <v>912</v>
      </c>
      <c r="L172" s="121">
        <v>23652.240000000002</v>
      </c>
      <c r="M172" s="113"/>
      <c r="N172" s="113"/>
      <c r="O172" s="122"/>
    </row>
    <row r="173" spans="1:15" ht="137.25" customHeight="1" x14ac:dyDescent="0.25">
      <c r="A173" s="124" t="s">
        <v>847</v>
      </c>
      <c r="B173" s="125" t="s">
        <v>428</v>
      </c>
      <c r="C173" s="133" t="s">
        <v>848</v>
      </c>
      <c r="D173" s="125" t="s">
        <v>113</v>
      </c>
      <c r="E173" s="129" t="s">
        <v>194</v>
      </c>
      <c r="F173" s="133" t="s">
        <v>849</v>
      </c>
      <c r="G173" s="133" t="s">
        <v>850</v>
      </c>
      <c r="H173" s="133" t="s">
        <v>331</v>
      </c>
      <c r="I173" s="160" t="s">
        <v>240</v>
      </c>
      <c r="J173" s="161" t="s">
        <v>100</v>
      </c>
      <c r="K173" s="161" t="s">
        <v>851</v>
      </c>
      <c r="L173" s="121">
        <f t="shared" si="14"/>
        <v>2025</v>
      </c>
      <c r="M173" s="113"/>
      <c r="N173" s="113"/>
      <c r="O173" s="122"/>
    </row>
    <row r="174" spans="1:15" ht="117" customHeight="1" x14ac:dyDescent="0.25">
      <c r="A174" s="124" t="s">
        <v>852</v>
      </c>
      <c r="B174" s="125" t="s">
        <v>428</v>
      </c>
      <c r="C174" s="125" t="s">
        <v>245</v>
      </c>
      <c r="D174" s="125" t="s">
        <v>222</v>
      </c>
      <c r="E174" s="136" t="s">
        <v>759</v>
      </c>
      <c r="F174" s="133" t="s">
        <v>853</v>
      </c>
      <c r="G174" s="133" t="s">
        <v>761</v>
      </c>
      <c r="H174" s="133" t="s">
        <v>326</v>
      </c>
      <c r="I174" s="160" t="s">
        <v>240</v>
      </c>
      <c r="J174" s="161" t="s">
        <v>100</v>
      </c>
      <c r="K174" s="161" t="s">
        <v>854</v>
      </c>
      <c r="L174" s="121">
        <f t="shared" si="14"/>
        <v>14850</v>
      </c>
      <c r="M174" s="113"/>
      <c r="N174" s="113"/>
      <c r="O174" s="122"/>
    </row>
    <row r="175" spans="1:15" ht="123.75" customHeight="1" x14ac:dyDescent="0.25">
      <c r="A175" s="124" t="s">
        <v>855</v>
      </c>
      <c r="B175" s="125" t="s">
        <v>428</v>
      </c>
      <c r="C175" s="125" t="s">
        <v>245</v>
      </c>
      <c r="D175" s="125" t="s">
        <v>113</v>
      </c>
      <c r="E175" s="133" t="s">
        <v>759</v>
      </c>
      <c r="F175" s="133" t="s">
        <v>856</v>
      </c>
      <c r="G175" s="133" t="s">
        <v>761</v>
      </c>
      <c r="H175" s="133" t="s">
        <v>326</v>
      </c>
      <c r="I175" s="160" t="s">
        <v>240</v>
      </c>
      <c r="J175" s="161" t="s">
        <v>100</v>
      </c>
      <c r="K175" s="161" t="s">
        <v>857</v>
      </c>
      <c r="L175" s="121">
        <f t="shared" si="14"/>
        <v>9435.4110000000001</v>
      </c>
      <c r="M175" s="113"/>
      <c r="N175" s="113"/>
      <c r="O175" s="122"/>
    </row>
    <row r="176" spans="1:15" ht="119.25" customHeight="1" x14ac:dyDescent="0.25">
      <c r="A176" s="124" t="s">
        <v>858</v>
      </c>
      <c r="B176" s="125" t="s">
        <v>428</v>
      </c>
      <c r="C176" s="125" t="s">
        <v>245</v>
      </c>
      <c r="D176" s="125" t="s">
        <v>113</v>
      </c>
      <c r="E176" s="133" t="s">
        <v>759</v>
      </c>
      <c r="F176" s="133" t="s">
        <v>859</v>
      </c>
      <c r="G176" s="133" t="s">
        <v>761</v>
      </c>
      <c r="H176" s="133" t="s">
        <v>326</v>
      </c>
      <c r="I176" s="158" t="s">
        <v>240</v>
      </c>
      <c r="J176" s="124" t="s">
        <v>97</v>
      </c>
      <c r="K176" s="124" t="s">
        <v>809</v>
      </c>
      <c r="L176" s="121">
        <v>6120</v>
      </c>
      <c r="M176" s="113"/>
      <c r="N176" s="113"/>
      <c r="O176" s="122"/>
    </row>
    <row r="177" spans="1:15" ht="120" customHeight="1" x14ac:dyDescent="0.25">
      <c r="A177" s="124" t="s">
        <v>860</v>
      </c>
      <c r="B177" s="125" t="s">
        <v>428</v>
      </c>
      <c r="C177" s="125" t="s">
        <v>245</v>
      </c>
      <c r="D177" s="125" t="s">
        <v>113</v>
      </c>
      <c r="E177" s="133" t="s">
        <v>759</v>
      </c>
      <c r="F177" s="133" t="s">
        <v>859</v>
      </c>
      <c r="G177" s="133" t="s">
        <v>761</v>
      </c>
      <c r="H177" s="133" t="s">
        <v>326</v>
      </c>
      <c r="I177" s="158" t="s">
        <v>240</v>
      </c>
      <c r="J177" s="124" t="s">
        <v>97</v>
      </c>
      <c r="K177" s="124" t="s">
        <v>809</v>
      </c>
      <c r="L177" s="121">
        <v>6120</v>
      </c>
      <c r="M177" s="113"/>
      <c r="N177" s="113"/>
      <c r="O177" s="122"/>
    </row>
    <row r="178" spans="1:15" ht="40.5" x14ac:dyDescent="0.25">
      <c r="A178" s="124" t="s">
        <v>861</v>
      </c>
      <c r="B178" s="125" t="s">
        <v>428</v>
      </c>
      <c r="C178" s="133" t="s">
        <v>862</v>
      </c>
      <c r="D178" s="125" t="s">
        <v>113</v>
      </c>
      <c r="E178" s="124" t="s">
        <v>863</v>
      </c>
      <c r="F178" s="133" t="s">
        <v>864</v>
      </c>
      <c r="G178" s="133" t="s">
        <v>846</v>
      </c>
      <c r="H178" s="133" t="s">
        <v>324</v>
      </c>
      <c r="I178" s="158" t="s">
        <v>184</v>
      </c>
      <c r="J178" s="124" t="s">
        <v>92</v>
      </c>
      <c r="K178" s="124" t="s">
        <v>865</v>
      </c>
      <c r="L178" s="121">
        <f t="shared" si="14"/>
        <v>49263</v>
      </c>
      <c r="M178" s="113"/>
      <c r="N178" s="113"/>
      <c r="O178" s="122"/>
    </row>
    <row r="179" spans="1:15" ht="40.5" x14ac:dyDescent="0.25">
      <c r="A179" s="124" t="s">
        <v>866</v>
      </c>
      <c r="B179" s="125" t="s">
        <v>428</v>
      </c>
      <c r="C179" s="133" t="s">
        <v>246</v>
      </c>
      <c r="D179" s="125" t="s">
        <v>113</v>
      </c>
      <c r="E179" s="133" t="s">
        <v>747</v>
      </c>
      <c r="F179" s="133" t="s">
        <v>867</v>
      </c>
      <c r="G179" s="133" t="s">
        <v>868</v>
      </c>
      <c r="H179" s="133" t="s">
        <v>869</v>
      </c>
      <c r="I179" s="158" t="s">
        <v>184</v>
      </c>
      <c r="J179" s="124" t="s">
        <v>92</v>
      </c>
      <c r="K179" s="124" t="s">
        <v>870</v>
      </c>
      <c r="L179" s="121">
        <f t="shared" si="14"/>
        <v>2500</v>
      </c>
      <c r="M179" s="113"/>
      <c r="N179" s="113"/>
      <c r="O179" s="122"/>
    </row>
    <row r="180" spans="1:15" ht="119.25" customHeight="1" x14ac:dyDescent="0.25">
      <c r="A180" s="124" t="s">
        <v>871</v>
      </c>
      <c r="B180" s="125" t="s">
        <v>428</v>
      </c>
      <c r="C180" s="133" t="s">
        <v>872</v>
      </c>
      <c r="D180" s="125" t="s">
        <v>113</v>
      </c>
      <c r="E180" s="133" t="s">
        <v>759</v>
      </c>
      <c r="F180" s="133" t="s">
        <v>873</v>
      </c>
      <c r="G180" s="133" t="s">
        <v>761</v>
      </c>
      <c r="H180" s="133" t="s">
        <v>326</v>
      </c>
      <c r="I180" s="158" t="s">
        <v>184</v>
      </c>
      <c r="J180" s="124" t="s">
        <v>92</v>
      </c>
      <c r="K180" s="124" t="s">
        <v>874</v>
      </c>
      <c r="L180" s="121">
        <f t="shared" si="14"/>
        <v>16800</v>
      </c>
      <c r="M180" s="113"/>
      <c r="N180" s="113"/>
      <c r="O180" s="122"/>
    </row>
    <row r="181" spans="1:15" ht="73.5" customHeight="1" x14ac:dyDescent="0.25">
      <c r="A181" s="124" t="s">
        <v>875</v>
      </c>
      <c r="B181" s="125" t="s">
        <v>428</v>
      </c>
      <c r="C181" s="133" t="s">
        <v>876</v>
      </c>
      <c r="D181" s="125" t="s">
        <v>113</v>
      </c>
      <c r="E181" s="129" t="s">
        <v>194</v>
      </c>
      <c r="F181" s="133" t="s">
        <v>877</v>
      </c>
      <c r="G181" s="133" t="s">
        <v>778</v>
      </c>
      <c r="H181" s="133" t="s">
        <v>325</v>
      </c>
      <c r="I181" s="158" t="s">
        <v>184</v>
      </c>
      <c r="J181" s="124" t="s">
        <v>92</v>
      </c>
      <c r="K181" s="124" t="s">
        <v>878</v>
      </c>
      <c r="L181" s="121">
        <f t="shared" si="14"/>
        <v>28071.98</v>
      </c>
      <c r="M181" s="113"/>
      <c r="N181" s="113"/>
      <c r="O181" s="122"/>
    </row>
    <row r="182" spans="1:15" ht="76.5" customHeight="1" x14ac:dyDescent="0.25">
      <c r="A182" s="124" t="s">
        <v>879</v>
      </c>
      <c r="B182" s="125" t="s">
        <v>428</v>
      </c>
      <c r="C182" s="125" t="s">
        <v>245</v>
      </c>
      <c r="D182" s="125" t="s">
        <v>113</v>
      </c>
      <c r="E182" s="133" t="s">
        <v>880</v>
      </c>
      <c r="F182" s="133" t="s">
        <v>881</v>
      </c>
      <c r="G182" s="133" t="s">
        <v>761</v>
      </c>
      <c r="H182" s="133" t="s">
        <v>326</v>
      </c>
      <c r="I182" s="158" t="s">
        <v>240</v>
      </c>
      <c r="J182" s="124" t="s">
        <v>97</v>
      </c>
      <c r="K182" s="124" t="s">
        <v>809</v>
      </c>
      <c r="L182" s="121">
        <v>6120</v>
      </c>
      <c r="M182" s="113"/>
      <c r="N182" s="113"/>
      <c r="O182" s="122"/>
    </row>
    <row r="183" spans="1:15" ht="75.75" customHeight="1" x14ac:dyDescent="0.25">
      <c r="A183" s="124" t="s">
        <v>882</v>
      </c>
      <c r="B183" s="125" t="s">
        <v>428</v>
      </c>
      <c r="C183" s="125" t="s">
        <v>245</v>
      </c>
      <c r="D183" s="125" t="s">
        <v>113</v>
      </c>
      <c r="E183" s="133" t="s">
        <v>880</v>
      </c>
      <c r="F183" s="133" t="s">
        <v>883</v>
      </c>
      <c r="G183" s="133" t="s">
        <v>761</v>
      </c>
      <c r="H183" s="133" t="s">
        <v>326</v>
      </c>
      <c r="I183" s="158" t="s">
        <v>240</v>
      </c>
      <c r="J183" s="124" t="s">
        <v>97</v>
      </c>
      <c r="K183" s="124" t="s">
        <v>809</v>
      </c>
      <c r="L183" s="121">
        <v>6120</v>
      </c>
      <c r="M183" s="113"/>
      <c r="N183" s="113"/>
      <c r="O183" s="122"/>
    </row>
    <row r="184" spans="1:15" ht="83.25" customHeight="1" x14ac:dyDescent="0.25">
      <c r="A184" s="124" t="s">
        <v>884</v>
      </c>
      <c r="B184" s="125" t="s">
        <v>428</v>
      </c>
      <c r="C184" s="125" t="s">
        <v>245</v>
      </c>
      <c r="D184" s="125" t="s">
        <v>113</v>
      </c>
      <c r="E184" s="133" t="s">
        <v>880</v>
      </c>
      <c r="F184" s="133" t="s">
        <v>885</v>
      </c>
      <c r="G184" s="133" t="s">
        <v>761</v>
      </c>
      <c r="H184" s="133" t="s">
        <v>326</v>
      </c>
      <c r="I184" s="158" t="s">
        <v>240</v>
      </c>
      <c r="J184" s="124" t="s">
        <v>97</v>
      </c>
      <c r="K184" s="124" t="s">
        <v>809</v>
      </c>
      <c r="L184" s="121">
        <v>6120</v>
      </c>
      <c r="M184" s="113"/>
      <c r="N184" s="113"/>
      <c r="O184" s="122"/>
    </row>
    <row r="185" spans="1:15" ht="80.25" customHeight="1" x14ac:dyDescent="0.25">
      <c r="A185" s="124" t="s">
        <v>886</v>
      </c>
      <c r="B185" s="125" t="s">
        <v>428</v>
      </c>
      <c r="C185" s="125" t="s">
        <v>245</v>
      </c>
      <c r="D185" s="125" t="s">
        <v>113</v>
      </c>
      <c r="E185" s="133" t="s">
        <v>880</v>
      </c>
      <c r="F185" s="133" t="s">
        <v>887</v>
      </c>
      <c r="G185" s="133" t="s">
        <v>761</v>
      </c>
      <c r="H185" s="133" t="s">
        <v>326</v>
      </c>
      <c r="I185" s="158" t="s">
        <v>240</v>
      </c>
      <c r="J185" s="124" t="s">
        <v>97</v>
      </c>
      <c r="K185" s="124" t="s">
        <v>809</v>
      </c>
      <c r="L185" s="121">
        <v>6120</v>
      </c>
      <c r="M185" s="113"/>
      <c r="N185" s="113"/>
      <c r="O185" s="122"/>
    </row>
    <row r="186" spans="1:15" ht="77.25" customHeight="1" x14ac:dyDescent="0.25">
      <c r="A186" s="124" t="s">
        <v>888</v>
      </c>
      <c r="B186" s="125" t="s">
        <v>428</v>
      </c>
      <c r="C186" s="125" t="s">
        <v>245</v>
      </c>
      <c r="D186" s="125" t="s">
        <v>113</v>
      </c>
      <c r="E186" s="133" t="s">
        <v>880</v>
      </c>
      <c r="F186" s="133" t="s">
        <v>889</v>
      </c>
      <c r="G186" s="133" t="s">
        <v>761</v>
      </c>
      <c r="H186" s="133" t="s">
        <v>326</v>
      </c>
      <c r="I186" s="158" t="s">
        <v>240</v>
      </c>
      <c r="J186" s="124" t="s">
        <v>97</v>
      </c>
      <c r="K186" s="124" t="s">
        <v>809</v>
      </c>
      <c r="L186" s="121">
        <v>6120</v>
      </c>
      <c r="M186" s="113"/>
      <c r="N186" s="113"/>
      <c r="O186" s="122"/>
    </row>
    <row r="187" spans="1:15" ht="75.75" customHeight="1" x14ac:dyDescent="0.25">
      <c r="A187" s="124" t="s">
        <v>890</v>
      </c>
      <c r="B187" s="125" t="s">
        <v>428</v>
      </c>
      <c r="C187" s="125" t="s">
        <v>245</v>
      </c>
      <c r="D187" s="125" t="s">
        <v>113</v>
      </c>
      <c r="E187" s="133" t="s">
        <v>880</v>
      </c>
      <c r="F187" s="133" t="s">
        <v>891</v>
      </c>
      <c r="G187" s="133" t="s">
        <v>761</v>
      </c>
      <c r="H187" s="133" t="s">
        <v>326</v>
      </c>
      <c r="I187" s="158" t="s">
        <v>240</v>
      </c>
      <c r="J187" s="124" t="s">
        <v>97</v>
      </c>
      <c r="K187" s="124" t="s">
        <v>809</v>
      </c>
      <c r="L187" s="121">
        <v>6120</v>
      </c>
      <c r="M187" s="113"/>
      <c r="N187" s="113"/>
      <c r="O187" s="122"/>
    </row>
    <row r="188" spans="1:15" ht="78" customHeight="1" x14ac:dyDescent="0.25">
      <c r="A188" s="124" t="s">
        <v>892</v>
      </c>
      <c r="B188" s="125" t="s">
        <v>428</v>
      </c>
      <c r="C188" s="125" t="s">
        <v>245</v>
      </c>
      <c r="D188" s="125" t="s">
        <v>113</v>
      </c>
      <c r="E188" s="133" t="s">
        <v>880</v>
      </c>
      <c r="F188" s="133" t="s">
        <v>893</v>
      </c>
      <c r="G188" s="133" t="s">
        <v>761</v>
      </c>
      <c r="H188" s="133" t="s">
        <v>326</v>
      </c>
      <c r="I188" s="158" t="s">
        <v>240</v>
      </c>
      <c r="J188" s="124" t="s">
        <v>97</v>
      </c>
      <c r="K188" s="124" t="s">
        <v>809</v>
      </c>
      <c r="L188" s="121">
        <v>6120</v>
      </c>
      <c r="M188" s="113"/>
      <c r="N188" s="113"/>
      <c r="O188" s="122"/>
    </row>
    <row r="189" spans="1:15" ht="40.5" x14ac:dyDescent="0.25">
      <c r="A189" s="124" t="s">
        <v>894</v>
      </c>
      <c r="B189" s="125" t="s">
        <v>428</v>
      </c>
      <c r="C189" s="133" t="s">
        <v>895</v>
      </c>
      <c r="D189" s="125" t="s">
        <v>113</v>
      </c>
      <c r="E189" s="133" t="s">
        <v>747</v>
      </c>
      <c r="F189" s="133" t="s">
        <v>896</v>
      </c>
      <c r="G189" s="133" t="s">
        <v>761</v>
      </c>
      <c r="H189" s="133" t="s">
        <v>326</v>
      </c>
      <c r="I189" s="158" t="s">
        <v>240</v>
      </c>
      <c r="J189" s="124" t="s">
        <v>93</v>
      </c>
      <c r="K189" s="124" t="s">
        <v>897</v>
      </c>
      <c r="L189" s="121">
        <f t="shared" si="14"/>
        <v>167.85599999999999</v>
      </c>
      <c r="M189" s="113"/>
      <c r="N189" s="113"/>
      <c r="O189" s="122"/>
    </row>
    <row r="190" spans="1:15" ht="20.25" x14ac:dyDescent="0.25">
      <c r="A190" s="137" t="s">
        <v>898</v>
      </c>
      <c r="B190" s="125" t="s">
        <v>428</v>
      </c>
      <c r="C190" s="137" t="s">
        <v>899</v>
      </c>
      <c r="D190" s="137" t="s">
        <v>222</v>
      </c>
      <c r="E190" s="137" t="s">
        <v>381</v>
      </c>
      <c r="F190" s="137" t="s">
        <v>900</v>
      </c>
      <c r="G190" s="137" t="s">
        <v>901</v>
      </c>
      <c r="H190" s="137" t="s">
        <v>902</v>
      </c>
      <c r="I190" s="163" t="s">
        <v>183</v>
      </c>
      <c r="J190" s="137" t="s">
        <v>903</v>
      </c>
      <c r="K190" s="137" t="s">
        <v>904</v>
      </c>
      <c r="L190" s="121">
        <f t="shared" si="14"/>
        <v>1152320</v>
      </c>
      <c r="M190" s="113"/>
      <c r="N190" s="113"/>
      <c r="O190" s="122"/>
    </row>
    <row r="191" spans="1:15" ht="127.5" customHeight="1" x14ac:dyDescent="0.25">
      <c r="A191" s="125">
        <v>185</v>
      </c>
      <c r="B191" s="125" t="s">
        <v>917</v>
      </c>
      <c r="C191" s="133" t="s">
        <v>918</v>
      </c>
      <c r="D191" s="125" t="s">
        <v>113</v>
      </c>
      <c r="E191" s="133" t="s">
        <v>919</v>
      </c>
      <c r="F191" s="127">
        <v>231100422047981</v>
      </c>
      <c r="G191" s="143" t="s">
        <v>1011</v>
      </c>
      <c r="H191" s="144" t="s">
        <v>1012</v>
      </c>
      <c r="I191" s="125" t="s">
        <v>1119</v>
      </c>
      <c r="J191" s="125">
        <v>1000</v>
      </c>
      <c r="K191" s="125">
        <v>12400</v>
      </c>
      <c r="L191" s="121">
        <f t="shared" si="14"/>
        <v>12400</v>
      </c>
      <c r="M191" s="113"/>
      <c r="N191" s="113"/>
      <c r="O191" s="122"/>
    </row>
    <row r="192" spans="1:15" ht="141.75" x14ac:dyDescent="0.25">
      <c r="A192" s="125">
        <v>186</v>
      </c>
      <c r="B192" s="125" t="s">
        <v>917</v>
      </c>
      <c r="C192" s="133" t="s">
        <v>920</v>
      </c>
      <c r="D192" s="125" t="s">
        <v>113</v>
      </c>
      <c r="E192" s="133" t="s">
        <v>759</v>
      </c>
      <c r="F192" s="127">
        <v>231100241997123</v>
      </c>
      <c r="G192" s="143" t="s">
        <v>1013</v>
      </c>
      <c r="H192" s="144" t="s">
        <v>1014</v>
      </c>
      <c r="I192" s="125" t="s">
        <v>1120</v>
      </c>
      <c r="J192" s="125">
        <v>1</v>
      </c>
      <c r="K192" s="125">
        <v>9540156.3800000008</v>
      </c>
      <c r="L192" s="121">
        <f t="shared" si="14"/>
        <v>9540.1563800000004</v>
      </c>
      <c r="M192" s="113"/>
      <c r="N192" s="113"/>
      <c r="O192" s="122"/>
    </row>
    <row r="193" spans="1:12" ht="141.75" x14ac:dyDescent="0.25">
      <c r="A193" s="125">
        <v>187</v>
      </c>
      <c r="B193" s="125" t="s">
        <v>917</v>
      </c>
      <c r="C193" s="133" t="s">
        <v>817</v>
      </c>
      <c r="D193" s="125" t="s">
        <v>113</v>
      </c>
      <c r="E193" s="133" t="s">
        <v>759</v>
      </c>
      <c r="F193" s="127">
        <v>231100242040664</v>
      </c>
      <c r="G193" s="143" t="s">
        <v>279</v>
      </c>
      <c r="H193" s="144" t="s">
        <v>326</v>
      </c>
      <c r="I193" s="125" t="s">
        <v>1121</v>
      </c>
      <c r="J193" s="125">
        <v>4</v>
      </c>
      <c r="K193" s="125">
        <v>6900</v>
      </c>
      <c r="L193" s="121">
        <f t="shared" si="14"/>
        <v>27.6</v>
      </c>
    </row>
    <row r="194" spans="1:12" ht="40.5" x14ac:dyDescent="0.25">
      <c r="A194" s="125">
        <v>188</v>
      </c>
      <c r="B194" s="125" t="s">
        <v>917</v>
      </c>
      <c r="C194" s="138" t="s">
        <v>921</v>
      </c>
      <c r="D194" s="125" t="s">
        <v>113</v>
      </c>
      <c r="E194" s="133" t="s">
        <v>403</v>
      </c>
      <c r="F194" s="127">
        <v>231110081963089</v>
      </c>
      <c r="G194" s="143" t="s">
        <v>1015</v>
      </c>
      <c r="H194" s="144" t="s">
        <v>1016</v>
      </c>
      <c r="I194" s="125" t="s">
        <v>1121</v>
      </c>
      <c r="J194" s="125">
        <v>1</v>
      </c>
      <c r="K194" s="125">
        <v>6799999</v>
      </c>
      <c r="L194" s="121">
        <f t="shared" si="14"/>
        <v>6799.9989999999998</v>
      </c>
    </row>
    <row r="195" spans="1:12" ht="40.5" x14ac:dyDescent="0.25">
      <c r="A195" s="125">
        <v>189</v>
      </c>
      <c r="B195" s="125" t="s">
        <v>917</v>
      </c>
      <c r="C195" s="138" t="s">
        <v>921</v>
      </c>
      <c r="D195" s="125" t="s">
        <v>113</v>
      </c>
      <c r="E195" s="133" t="s">
        <v>403</v>
      </c>
      <c r="F195" s="127">
        <v>231110081963051</v>
      </c>
      <c r="G195" s="143" t="s">
        <v>1015</v>
      </c>
      <c r="H195" s="144" t="s">
        <v>1016</v>
      </c>
      <c r="I195" s="125" t="s">
        <v>1121</v>
      </c>
      <c r="J195" s="125">
        <v>1</v>
      </c>
      <c r="K195" s="125">
        <v>6699999</v>
      </c>
      <c r="L195" s="121">
        <f t="shared" si="14"/>
        <v>6699.9989999999998</v>
      </c>
    </row>
    <row r="196" spans="1:12" ht="40.5" x14ac:dyDescent="0.25">
      <c r="A196" s="125">
        <v>190</v>
      </c>
      <c r="B196" s="125" t="s">
        <v>917</v>
      </c>
      <c r="C196" s="138" t="s">
        <v>922</v>
      </c>
      <c r="D196" s="125" t="s">
        <v>113</v>
      </c>
      <c r="E196" s="133" t="s">
        <v>403</v>
      </c>
      <c r="F196" s="127">
        <v>231110081963134</v>
      </c>
      <c r="G196" s="143" t="s">
        <v>1017</v>
      </c>
      <c r="H196" s="144" t="s">
        <v>1018</v>
      </c>
      <c r="I196" s="125" t="s">
        <v>1121</v>
      </c>
      <c r="J196" s="125">
        <v>1</v>
      </c>
      <c r="K196" s="125">
        <v>10000000</v>
      </c>
      <c r="L196" s="121">
        <f t="shared" si="14"/>
        <v>10000</v>
      </c>
    </row>
    <row r="197" spans="1:12" ht="141.75" x14ac:dyDescent="0.25">
      <c r="A197" s="125">
        <v>191</v>
      </c>
      <c r="B197" s="125" t="s">
        <v>917</v>
      </c>
      <c r="C197" s="133" t="s">
        <v>923</v>
      </c>
      <c r="D197" s="125" t="s">
        <v>113</v>
      </c>
      <c r="E197" s="133" t="s">
        <v>924</v>
      </c>
      <c r="F197" s="127">
        <v>231100342001707</v>
      </c>
      <c r="G197" s="143" t="s">
        <v>1019</v>
      </c>
      <c r="H197" s="144" t="s">
        <v>1020</v>
      </c>
      <c r="I197" s="125" t="s">
        <v>1121</v>
      </c>
      <c r="J197" s="125">
        <v>1</v>
      </c>
      <c r="K197" s="125">
        <v>169800000</v>
      </c>
      <c r="L197" s="121">
        <f t="shared" si="14"/>
        <v>169800</v>
      </c>
    </row>
    <row r="198" spans="1:12" ht="141.75" x14ac:dyDescent="0.25">
      <c r="A198" s="125">
        <v>192</v>
      </c>
      <c r="B198" s="125" t="s">
        <v>917</v>
      </c>
      <c r="C198" s="138" t="s">
        <v>925</v>
      </c>
      <c r="D198" s="125" t="s">
        <v>113</v>
      </c>
      <c r="E198" s="133" t="s">
        <v>835</v>
      </c>
      <c r="F198" s="127">
        <v>231100371997528</v>
      </c>
      <c r="G198" s="143" t="s">
        <v>1021</v>
      </c>
      <c r="H198" s="144" t="s">
        <v>1022</v>
      </c>
      <c r="I198" s="125" t="s">
        <v>1121</v>
      </c>
      <c r="J198" s="125">
        <v>1</v>
      </c>
      <c r="K198" s="125">
        <v>168000</v>
      </c>
      <c r="L198" s="121">
        <f t="shared" si="14"/>
        <v>168</v>
      </c>
    </row>
    <row r="199" spans="1:12" ht="40.5" x14ac:dyDescent="0.25">
      <c r="A199" s="125">
        <v>193</v>
      </c>
      <c r="B199" s="125" t="s">
        <v>917</v>
      </c>
      <c r="C199" s="138" t="s">
        <v>926</v>
      </c>
      <c r="D199" s="125" t="s">
        <v>113</v>
      </c>
      <c r="E199" s="133" t="s">
        <v>403</v>
      </c>
      <c r="F199" s="127">
        <v>231110081875866</v>
      </c>
      <c r="G199" s="143" t="s">
        <v>1023</v>
      </c>
      <c r="H199" s="144" t="s">
        <v>1024</v>
      </c>
      <c r="I199" s="125" t="s">
        <v>183</v>
      </c>
      <c r="J199" s="125">
        <v>60</v>
      </c>
      <c r="K199" s="125">
        <v>25000</v>
      </c>
      <c r="L199" s="121">
        <f t="shared" si="14"/>
        <v>1500</v>
      </c>
    </row>
    <row r="200" spans="1:12" ht="60.75" x14ac:dyDescent="0.25">
      <c r="A200" s="125">
        <v>194</v>
      </c>
      <c r="B200" s="125" t="s">
        <v>917</v>
      </c>
      <c r="C200" s="139" t="s">
        <v>927</v>
      </c>
      <c r="D200" s="125" t="s">
        <v>113</v>
      </c>
      <c r="E200" s="133" t="s">
        <v>403</v>
      </c>
      <c r="F200" s="127">
        <v>231110081824280</v>
      </c>
      <c r="G200" s="143" t="s">
        <v>1025</v>
      </c>
      <c r="H200" s="144" t="s">
        <v>1026</v>
      </c>
      <c r="I200" s="125" t="s">
        <v>183</v>
      </c>
      <c r="J200" s="125">
        <v>1</v>
      </c>
      <c r="K200" s="125">
        <v>1125000</v>
      </c>
      <c r="L200" s="121">
        <f t="shared" ref="L200:L263" si="15">SUM(J200*K200/1000)</f>
        <v>1125</v>
      </c>
    </row>
    <row r="201" spans="1:12" ht="60.75" x14ac:dyDescent="0.25">
      <c r="A201" s="125">
        <v>195</v>
      </c>
      <c r="B201" s="125" t="s">
        <v>917</v>
      </c>
      <c r="C201" s="138" t="s">
        <v>928</v>
      </c>
      <c r="D201" s="125" t="s">
        <v>113</v>
      </c>
      <c r="E201" s="133" t="s">
        <v>403</v>
      </c>
      <c r="F201" s="127">
        <v>231110081803576</v>
      </c>
      <c r="G201" s="143" t="s">
        <v>1027</v>
      </c>
      <c r="H201" s="144" t="s">
        <v>1028</v>
      </c>
      <c r="I201" s="125" t="s">
        <v>1122</v>
      </c>
      <c r="J201" s="125">
        <v>50</v>
      </c>
      <c r="K201" s="125">
        <v>14300</v>
      </c>
      <c r="L201" s="121">
        <f t="shared" si="15"/>
        <v>715</v>
      </c>
    </row>
    <row r="202" spans="1:12" ht="60.75" x14ac:dyDescent="0.25">
      <c r="A202" s="125">
        <v>196</v>
      </c>
      <c r="B202" s="125" t="s">
        <v>917</v>
      </c>
      <c r="C202" s="138" t="s">
        <v>929</v>
      </c>
      <c r="D202" s="125" t="s">
        <v>113</v>
      </c>
      <c r="E202" s="133" t="s">
        <v>368</v>
      </c>
      <c r="F202" s="127">
        <v>23110012277138</v>
      </c>
      <c r="G202" s="143" t="s">
        <v>1029</v>
      </c>
      <c r="H202" s="144" t="s">
        <v>1030</v>
      </c>
      <c r="I202" s="125" t="s">
        <v>377</v>
      </c>
      <c r="J202" s="125">
        <v>75</v>
      </c>
      <c r="K202" s="125">
        <v>24595200</v>
      </c>
      <c r="L202" s="121">
        <f t="shared" si="15"/>
        <v>1844640</v>
      </c>
    </row>
    <row r="203" spans="1:12" ht="141.75" x14ac:dyDescent="0.25">
      <c r="A203" s="125">
        <v>197</v>
      </c>
      <c r="B203" s="125" t="s">
        <v>917</v>
      </c>
      <c r="C203" s="138" t="s">
        <v>930</v>
      </c>
      <c r="D203" s="125" t="s">
        <v>113</v>
      </c>
      <c r="E203" s="133" t="s">
        <v>759</v>
      </c>
      <c r="F203" s="127">
        <v>231100241916691</v>
      </c>
      <c r="G203" s="143" t="s">
        <v>316</v>
      </c>
      <c r="H203" s="144" t="s">
        <v>326</v>
      </c>
      <c r="I203" s="125" t="s">
        <v>1121</v>
      </c>
      <c r="J203" s="125">
        <v>3</v>
      </c>
      <c r="K203" s="125">
        <v>1623000</v>
      </c>
      <c r="L203" s="121">
        <f t="shared" si="15"/>
        <v>4869</v>
      </c>
    </row>
    <row r="204" spans="1:12" ht="40.5" x14ac:dyDescent="0.25">
      <c r="A204" s="125">
        <v>198</v>
      </c>
      <c r="B204" s="125" t="s">
        <v>917</v>
      </c>
      <c r="C204" s="139" t="s">
        <v>931</v>
      </c>
      <c r="D204" s="125" t="s">
        <v>113</v>
      </c>
      <c r="E204" s="133" t="s">
        <v>403</v>
      </c>
      <c r="F204" s="127">
        <v>231110081777415</v>
      </c>
      <c r="G204" s="143" t="s">
        <v>1031</v>
      </c>
      <c r="H204" s="144" t="s">
        <v>1032</v>
      </c>
      <c r="I204" s="125" t="s">
        <v>1123</v>
      </c>
      <c r="J204" s="125">
        <v>100</v>
      </c>
      <c r="K204" s="125">
        <v>12500</v>
      </c>
      <c r="L204" s="121">
        <f t="shared" si="15"/>
        <v>1250</v>
      </c>
    </row>
    <row r="205" spans="1:12" ht="60.75" x14ac:dyDescent="0.25">
      <c r="A205" s="125">
        <v>199</v>
      </c>
      <c r="B205" s="125" t="s">
        <v>917</v>
      </c>
      <c r="C205" s="138" t="s">
        <v>932</v>
      </c>
      <c r="D205" s="125" t="s">
        <v>113</v>
      </c>
      <c r="E205" s="125" t="s">
        <v>403</v>
      </c>
      <c r="F205" s="127">
        <v>231110081777457</v>
      </c>
      <c r="G205" s="143" t="s">
        <v>1033</v>
      </c>
      <c r="H205" s="144" t="s">
        <v>1034</v>
      </c>
      <c r="I205" s="125" t="s">
        <v>1122</v>
      </c>
      <c r="J205" s="125">
        <v>4</v>
      </c>
      <c r="K205" s="125">
        <v>89000</v>
      </c>
      <c r="L205" s="121">
        <f t="shared" si="15"/>
        <v>356</v>
      </c>
    </row>
    <row r="206" spans="1:12" ht="60.75" x14ac:dyDescent="0.25">
      <c r="A206" s="125">
        <v>200</v>
      </c>
      <c r="B206" s="125" t="s">
        <v>917</v>
      </c>
      <c r="C206" s="138" t="s">
        <v>933</v>
      </c>
      <c r="D206" s="125" t="s">
        <v>113</v>
      </c>
      <c r="E206" s="125" t="s">
        <v>403</v>
      </c>
      <c r="F206" s="127">
        <v>231110081778603</v>
      </c>
      <c r="G206" s="143" t="s">
        <v>1033</v>
      </c>
      <c r="H206" s="144" t="s">
        <v>1034</v>
      </c>
      <c r="I206" s="125" t="s">
        <v>1122</v>
      </c>
      <c r="J206" s="125">
        <v>8</v>
      </c>
      <c r="K206" s="125">
        <v>84000</v>
      </c>
      <c r="L206" s="121">
        <f t="shared" si="15"/>
        <v>672</v>
      </c>
    </row>
    <row r="207" spans="1:12" ht="60.75" x14ac:dyDescent="0.25">
      <c r="A207" s="125">
        <v>201</v>
      </c>
      <c r="B207" s="125" t="s">
        <v>917</v>
      </c>
      <c r="C207" s="138" t="s">
        <v>934</v>
      </c>
      <c r="D207" s="125" t="s">
        <v>113</v>
      </c>
      <c r="E207" s="125" t="s">
        <v>368</v>
      </c>
      <c r="F207" s="127">
        <v>23110012274319</v>
      </c>
      <c r="G207" s="143" t="s">
        <v>1035</v>
      </c>
      <c r="H207" s="144" t="s">
        <v>1036</v>
      </c>
      <c r="I207" s="125" t="s">
        <v>183</v>
      </c>
      <c r="J207" s="125">
        <v>101400</v>
      </c>
      <c r="K207" s="125">
        <v>995</v>
      </c>
      <c r="L207" s="121">
        <f t="shared" si="15"/>
        <v>100893</v>
      </c>
    </row>
    <row r="208" spans="1:12" ht="40.5" x14ac:dyDescent="0.25">
      <c r="A208" s="125">
        <v>202</v>
      </c>
      <c r="B208" s="125" t="s">
        <v>917</v>
      </c>
      <c r="C208" s="138" t="s">
        <v>935</v>
      </c>
      <c r="D208" s="125" t="s">
        <v>113</v>
      </c>
      <c r="E208" s="125" t="s">
        <v>368</v>
      </c>
      <c r="F208" s="127">
        <v>23110012274329</v>
      </c>
      <c r="G208" s="143" t="s">
        <v>1035</v>
      </c>
      <c r="H208" s="144" t="s">
        <v>1036</v>
      </c>
      <c r="I208" s="125" t="s">
        <v>183</v>
      </c>
      <c r="J208" s="125">
        <v>168996</v>
      </c>
      <c r="K208" s="125">
        <v>995</v>
      </c>
      <c r="L208" s="121">
        <f t="shared" si="15"/>
        <v>168151.02</v>
      </c>
    </row>
    <row r="209" spans="1:12" ht="60.75" x14ac:dyDescent="0.25">
      <c r="A209" s="125">
        <v>203</v>
      </c>
      <c r="B209" s="125" t="s">
        <v>917</v>
      </c>
      <c r="C209" s="125" t="s">
        <v>936</v>
      </c>
      <c r="D209" s="125" t="s">
        <v>113</v>
      </c>
      <c r="E209" s="125" t="s">
        <v>381</v>
      </c>
      <c r="F209" s="127">
        <v>23111007201129</v>
      </c>
      <c r="G209" s="143" t="s">
        <v>1037</v>
      </c>
      <c r="H209" s="144" t="s">
        <v>1038</v>
      </c>
      <c r="I209" s="125" t="s">
        <v>1122</v>
      </c>
      <c r="J209" s="125">
        <v>400</v>
      </c>
      <c r="K209" s="125">
        <v>8740</v>
      </c>
      <c r="L209" s="121">
        <f t="shared" si="15"/>
        <v>3496</v>
      </c>
    </row>
    <row r="210" spans="1:12" ht="40.5" x14ac:dyDescent="0.25">
      <c r="A210" s="125">
        <v>204</v>
      </c>
      <c r="B210" s="125" t="s">
        <v>917</v>
      </c>
      <c r="C210" s="138" t="s">
        <v>937</v>
      </c>
      <c r="D210" s="125" t="s">
        <v>113</v>
      </c>
      <c r="E210" s="125" t="s">
        <v>403</v>
      </c>
      <c r="F210" s="127">
        <v>231110081771358</v>
      </c>
      <c r="G210" s="143" t="s">
        <v>1039</v>
      </c>
      <c r="H210" s="144" t="s">
        <v>1040</v>
      </c>
      <c r="I210" s="125" t="s">
        <v>1122</v>
      </c>
      <c r="J210" s="125">
        <v>100</v>
      </c>
      <c r="K210" s="125">
        <v>44000</v>
      </c>
      <c r="L210" s="121">
        <f t="shared" si="15"/>
        <v>4400</v>
      </c>
    </row>
    <row r="211" spans="1:12" ht="40.5" x14ac:dyDescent="0.25">
      <c r="A211" s="125">
        <v>205</v>
      </c>
      <c r="B211" s="125" t="s">
        <v>917</v>
      </c>
      <c r="C211" s="138" t="s">
        <v>938</v>
      </c>
      <c r="D211" s="125" t="s">
        <v>113</v>
      </c>
      <c r="E211" s="125" t="s">
        <v>403</v>
      </c>
      <c r="F211" s="127">
        <v>231110081775595</v>
      </c>
      <c r="G211" s="143" t="s">
        <v>1041</v>
      </c>
      <c r="H211" s="144" t="s">
        <v>1042</v>
      </c>
      <c r="I211" s="125" t="s">
        <v>183</v>
      </c>
      <c r="J211" s="125">
        <v>350</v>
      </c>
      <c r="K211" s="125">
        <v>119999</v>
      </c>
      <c r="L211" s="121">
        <f t="shared" si="15"/>
        <v>41999.65</v>
      </c>
    </row>
    <row r="212" spans="1:12" ht="141.75" x14ac:dyDescent="0.25">
      <c r="A212" s="125">
        <v>206</v>
      </c>
      <c r="B212" s="125" t="s">
        <v>917</v>
      </c>
      <c r="C212" s="138" t="s">
        <v>939</v>
      </c>
      <c r="D212" s="125" t="s">
        <v>113</v>
      </c>
      <c r="E212" s="133" t="s">
        <v>759</v>
      </c>
      <c r="F212" s="127">
        <v>231100241902191</v>
      </c>
      <c r="G212" s="143" t="s">
        <v>315</v>
      </c>
      <c r="H212" s="144" t="s">
        <v>326</v>
      </c>
      <c r="I212" s="125" t="s">
        <v>1121</v>
      </c>
      <c r="J212" s="125">
        <v>6</v>
      </c>
      <c r="K212" s="125">
        <v>1100000</v>
      </c>
      <c r="L212" s="121">
        <f t="shared" si="15"/>
        <v>6600</v>
      </c>
    </row>
    <row r="213" spans="1:12" ht="40.5" x14ac:dyDescent="0.25">
      <c r="A213" s="125">
        <v>207</v>
      </c>
      <c r="B213" s="125" t="s">
        <v>917</v>
      </c>
      <c r="C213" s="139" t="s">
        <v>940</v>
      </c>
      <c r="D213" s="125" t="s">
        <v>113</v>
      </c>
      <c r="E213" s="133" t="s">
        <v>747</v>
      </c>
      <c r="F213" s="127">
        <v>231100141897383</v>
      </c>
      <c r="G213" s="143" t="s">
        <v>1043</v>
      </c>
      <c r="H213" s="144" t="s">
        <v>1044</v>
      </c>
      <c r="I213" s="125" t="s">
        <v>1121</v>
      </c>
      <c r="J213" s="125">
        <v>1</v>
      </c>
      <c r="K213" s="125">
        <v>4950000</v>
      </c>
      <c r="L213" s="121">
        <f t="shared" si="15"/>
        <v>4950</v>
      </c>
    </row>
    <row r="214" spans="1:12" ht="40.5" x14ac:dyDescent="0.25">
      <c r="A214" s="125">
        <v>208</v>
      </c>
      <c r="B214" s="125" t="s">
        <v>917</v>
      </c>
      <c r="C214" s="139" t="s">
        <v>941</v>
      </c>
      <c r="D214" s="125" t="s">
        <v>113</v>
      </c>
      <c r="E214" s="125" t="s">
        <v>381</v>
      </c>
      <c r="F214" s="127">
        <v>23111007199756</v>
      </c>
      <c r="G214" s="143" t="s">
        <v>1045</v>
      </c>
      <c r="H214" s="144" t="s">
        <v>1046</v>
      </c>
      <c r="I214" s="125" t="s">
        <v>1122</v>
      </c>
      <c r="J214" s="125">
        <v>500</v>
      </c>
      <c r="K214" s="125">
        <v>85100</v>
      </c>
      <c r="L214" s="121">
        <f t="shared" si="15"/>
        <v>42550</v>
      </c>
    </row>
    <row r="215" spans="1:12" ht="40.5" x14ac:dyDescent="0.25">
      <c r="A215" s="125">
        <v>209</v>
      </c>
      <c r="B215" s="125" t="s">
        <v>917</v>
      </c>
      <c r="C215" s="138" t="s">
        <v>942</v>
      </c>
      <c r="D215" s="125" t="s">
        <v>113</v>
      </c>
      <c r="E215" s="133" t="s">
        <v>863</v>
      </c>
      <c r="F215" s="127">
        <v>231100101893374</v>
      </c>
      <c r="G215" s="143" t="s">
        <v>1047</v>
      </c>
      <c r="H215" s="144" t="s">
        <v>349</v>
      </c>
      <c r="I215" s="125" t="s">
        <v>1124</v>
      </c>
      <c r="J215" s="125">
        <v>100000</v>
      </c>
      <c r="K215" s="125">
        <v>1000</v>
      </c>
      <c r="L215" s="121">
        <f t="shared" si="15"/>
        <v>100000</v>
      </c>
    </row>
    <row r="216" spans="1:12" ht="60.75" x14ac:dyDescent="0.25">
      <c r="A216" s="125">
        <v>210</v>
      </c>
      <c r="B216" s="125" t="s">
        <v>917</v>
      </c>
      <c r="C216" s="138" t="s">
        <v>943</v>
      </c>
      <c r="D216" s="125" t="s">
        <v>113</v>
      </c>
      <c r="E216" s="125" t="s">
        <v>368</v>
      </c>
      <c r="F216" s="127">
        <v>23110012277307</v>
      </c>
      <c r="G216" s="143" t="s">
        <v>1048</v>
      </c>
      <c r="H216" s="144" t="s">
        <v>1049</v>
      </c>
      <c r="I216" s="125" t="s">
        <v>183</v>
      </c>
      <c r="J216" s="125">
        <v>325008</v>
      </c>
      <c r="K216" s="125">
        <v>1850</v>
      </c>
      <c r="L216" s="121">
        <f t="shared" si="15"/>
        <v>601264.80000000005</v>
      </c>
    </row>
    <row r="217" spans="1:12" ht="60.75" x14ac:dyDescent="0.25">
      <c r="A217" s="125">
        <v>211</v>
      </c>
      <c r="B217" s="125" t="s">
        <v>917</v>
      </c>
      <c r="C217" s="138" t="s">
        <v>944</v>
      </c>
      <c r="D217" s="125" t="s">
        <v>113</v>
      </c>
      <c r="E217" s="125" t="s">
        <v>368</v>
      </c>
      <c r="F217" s="127">
        <v>23110012277305</v>
      </c>
      <c r="G217" s="143" t="s">
        <v>1048</v>
      </c>
      <c r="H217" s="144" t="s">
        <v>1049</v>
      </c>
      <c r="I217" s="125" t="s">
        <v>183</v>
      </c>
      <c r="J217" s="125">
        <v>104004</v>
      </c>
      <c r="K217" s="125">
        <v>1850</v>
      </c>
      <c r="L217" s="121">
        <f t="shared" si="15"/>
        <v>192407.4</v>
      </c>
    </row>
    <row r="218" spans="1:12" ht="60.75" x14ac:dyDescent="0.25">
      <c r="A218" s="125">
        <v>212</v>
      </c>
      <c r="B218" s="125" t="s">
        <v>917</v>
      </c>
      <c r="C218" s="138" t="s">
        <v>945</v>
      </c>
      <c r="D218" s="125" t="s">
        <v>113</v>
      </c>
      <c r="E218" s="125" t="s">
        <v>368</v>
      </c>
      <c r="F218" s="127">
        <v>23110012274425</v>
      </c>
      <c r="G218" s="143" t="s">
        <v>1048</v>
      </c>
      <c r="H218" s="144" t="s">
        <v>1049</v>
      </c>
      <c r="I218" s="125" t="s">
        <v>183</v>
      </c>
      <c r="J218" s="125">
        <v>84504</v>
      </c>
      <c r="K218" s="125">
        <v>1850</v>
      </c>
      <c r="L218" s="121">
        <f t="shared" si="15"/>
        <v>156332.4</v>
      </c>
    </row>
    <row r="219" spans="1:12" ht="60.75" x14ac:dyDescent="0.25">
      <c r="A219" s="125">
        <v>213</v>
      </c>
      <c r="B219" s="125" t="s">
        <v>917</v>
      </c>
      <c r="C219" s="138" t="s">
        <v>946</v>
      </c>
      <c r="D219" s="125" t="s">
        <v>113</v>
      </c>
      <c r="E219" s="125" t="s">
        <v>403</v>
      </c>
      <c r="F219" s="127">
        <v>231110081745694</v>
      </c>
      <c r="G219" s="143" t="s">
        <v>1050</v>
      </c>
      <c r="H219" s="144" t="s">
        <v>1051</v>
      </c>
      <c r="I219" s="125" t="s">
        <v>1125</v>
      </c>
      <c r="J219" s="125">
        <v>194</v>
      </c>
      <c r="K219" s="125">
        <v>84500</v>
      </c>
      <c r="L219" s="121">
        <f t="shared" si="15"/>
        <v>16393</v>
      </c>
    </row>
    <row r="220" spans="1:12" ht="40.5" x14ac:dyDescent="0.25">
      <c r="A220" s="125">
        <v>214</v>
      </c>
      <c r="B220" s="125" t="s">
        <v>917</v>
      </c>
      <c r="C220" s="138" t="s">
        <v>947</v>
      </c>
      <c r="D220" s="125" t="s">
        <v>113</v>
      </c>
      <c r="E220" s="125" t="s">
        <v>368</v>
      </c>
      <c r="F220" s="127">
        <v>23110012274635</v>
      </c>
      <c r="G220" s="143" t="s">
        <v>1052</v>
      </c>
      <c r="H220" s="144" t="s">
        <v>1053</v>
      </c>
      <c r="I220" s="125" t="s">
        <v>1121</v>
      </c>
      <c r="J220" s="125">
        <v>27009</v>
      </c>
      <c r="K220" s="125">
        <v>2519.7824599999999</v>
      </c>
      <c r="L220" s="121">
        <f t="shared" si="15"/>
        <v>68056.804462139989</v>
      </c>
    </row>
    <row r="221" spans="1:12" ht="60.75" x14ac:dyDescent="0.25">
      <c r="A221" s="125">
        <v>215</v>
      </c>
      <c r="B221" s="125" t="s">
        <v>917</v>
      </c>
      <c r="C221" s="138" t="s">
        <v>948</v>
      </c>
      <c r="D221" s="125" t="s">
        <v>113</v>
      </c>
      <c r="E221" s="125" t="s">
        <v>368</v>
      </c>
      <c r="F221" s="127">
        <v>23110012274409</v>
      </c>
      <c r="G221" s="143" t="s">
        <v>1054</v>
      </c>
      <c r="H221" s="144" t="s">
        <v>1055</v>
      </c>
      <c r="I221" s="125" t="s">
        <v>183</v>
      </c>
      <c r="J221" s="125">
        <v>162504</v>
      </c>
      <c r="K221" s="125">
        <v>1279</v>
      </c>
      <c r="L221" s="121">
        <f t="shared" si="15"/>
        <v>207842.61600000001</v>
      </c>
    </row>
    <row r="222" spans="1:12" ht="60.75" x14ac:dyDescent="0.25">
      <c r="A222" s="125">
        <v>216</v>
      </c>
      <c r="B222" s="125" t="s">
        <v>917</v>
      </c>
      <c r="C222" s="138" t="s">
        <v>949</v>
      </c>
      <c r="D222" s="125" t="s">
        <v>113</v>
      </c>
      <c r="E222" s="125" t="s">
        <v>368</v>
      </c>
      <c r="F222" s="127">
        <v>23110012277300</v>
      </c>
      <c r="G222" s="143" t="s">
        <v>1054</v>
      </c>
      <c r="H222" s="144" t="s">
        <v>1055</v>
      </c>
      <c r="I222" s="125" t="s">
        <v>183</v>
      </c>
      <c r="J222" s="125">
        <v>175500</v>
      </c>
      <c r="K222" s="125">
        <v>1268</v>
      </c>
      <c r="L222" s="121">
        <f t="shared" si="15"/>
        <v>222534</v>
      </c>
    </row>
    <row r="223" spans="1:12" ht="60.75" x14ac:dyDescent="0.25">
      <c r="A223" s="125">
        <v>217</v>
      </c>
      <c r="B223" s="125" t="s">
        <v>917</v>
      </c>
      <c r="C223" s="138" t="s">
        <v>950</v>
      </c>
      <c r="D223" s="125" t="s">
        <v>113</v>
      </c>
      <c r="E223" s="125" t="s">
        <v>403</v>
      </c>
      <c r="F223" s="127">
        <v>231110081742712</v>
      </c>
      <c r="G223" s="143" t="s">
        <v>1056</v>
      </c>
      <c r="H223" s="144" t="s">
        <v>1057</v>
      </c>
      <c r="I223" s="125" t="s">
        <v>183</v>
      </c>
      <c r="J223" s="125">
        <v>5000</v>
      </c>
      <c r="K223" s="125">
        <v>499</v>
      </c>
      <c r="L223" s="121">
        <f t="shared" si="15"/>
        <v>2495</v>
      </c>
    </row>
    <row r="224" spans="1:12" ht="60.75" x14ac:dyDescent="0.25">
      <c r="A224" s="125">
        <v>218</v>
      </c>
      <c r="B224" s="125" t="s">
        <v>917</v>
      </c>
      <c r="C224" s="138" t="s">
        <v>951</v>
      </c>
      <c r="D224" s="125" t="s">
        <v>113</v>
      </c>
      <c r="E224" s="125" t="s">
        <v>368</v>
      </c>
      <c r="F224" s="127">
        <v>23110012274373</v>
      </c>
      <c r="G224" s="143" t="s">
        <v>1058</v>
      </c>
      <c r="H224" s="144" t="s">
        <v>1059</v>
      </c>
      <c r="I224" s="125" t="s">
        <v>183</v>
      </c>
      <c r="J224" s="125">
        <v>136500</v>
      </c>
      <c r="K224" s="125">
        <v>1350</v>
      </c>
      <c r="L224" s="121">
        <f t="shared" si="15"/>
        <v>184275</v>
      </c>
    </row>
    <row r="225" spans="1:12" ht="60.75" x14ac:dyDescent="0.25">
      <c r="A225" s="125">
        <v>219</v>
      </c>
      <c r="B225" s="125" t="s">
        <v>917</v>
      </c>
      <c r="C225" s="138" t="s">
        <v>952</v>
      </c>
      <c r="D225" s="125" t="s">
        <v>113</v>
      </c>
      <c r="E225" s="125" t="s">
        <v>368</v>
      </c>
      <c r="F225" s="127">
        <v>23110012274398</v>
      </c>
      <c r="G225" s="143" t="s">
        <v>1058</v>
      </c>
      <c r="H225" s="144" t="s">
        <v>1059</v>
      </c>
      <c r="I225" s="125" t="s">
        <v>183</v>
      </c>
      <c r="J225" s="125">
        <v>97500</v>
      </c>
      <c r="K225" s="125">
        <v>1350</v>
      </c>
      <c r="L225" s="121">
        <f t="shared" si="15"/>
        <v>131625</v>
      </c>
    </row>
    <row r="226" spans="1:12" ht="60.75" x14ac:dyDescent="0.25">
      <c r="A226" s="125">
        <v>220</v>
      </c>
      <c r="B226" s="125" t="s">
        <v>917</v>
      </c>
      <c r="C226" s="138" t="s">
        <v>953</v>
      </c>
      <c r="D226" s="125" t="s">
        <v>113</v>
      </c>
      <c r="E226" s="125" t="s">
        <v>368</v>
      </c>
      <c r="F226" s="127">
        <v>23110012274403</v>
      </c>
      <c r="G226" s="143" t="s">
        <v>1058</v>
      </c>
      <c r="H226" s="144" t="s">
        <v>1059</v>
      </c>
      <c r="I226" s="125" t="s">
        <v>183</v>
      </c>
      <c r="J226" s="125">
        <v>90996</v>
      </c>
      <c r="K226" s="125">
        <v>1350</v>
      </c>
      <c r="L226" s="121">
        <f t="shared" si="15"/>
        <v>122844.6</v>
      </c>
    </row>
    <row r="227" spans="1:12" ht="60.75" x14ac:dyDescent="0.25">
      <c r="A227" s="125">
        <v>221</v>
      </c>
      <c r="B227" s="125" t="s">
        <v>917</v>
      </c>
      <c r="C227" s="138" t="s">
        <v>954</v>
      </c>
      <c r="D227" s="125" t="s">
        <v>113</v>
      </c>
      <c r="E227" s="125" t="s">
        <v>368</v>
      </c>
      <c r="F227" s="127">
        <v>23110012274418</v>
      </c>
      <c r="G227" s="143" t="s">
        <v>1058</v>
      </c>
      <c r="H227" s="144" t="s">
        <v>1059</v>
      </c>
      <c r="I227" s="125" t="s">
        <v>183</v>
      </c>
      <c r="J227" s="125">
        <v>65004</v>
      </c>
      <c r="K227" s="125">
        <v>1350</v>
      </c>
      <c r="L227" s="121">
        <f t="shared" si="15"/>
        <v>87755.4</v>
      </c>
    </row>
    <row r="228" spans="1:12" ht="60.75" x14ac:dyDescent="0.25">
      <c r="A228" s="125">
        <v>222</v>
      </c>
      <c r="B228" s="125" t="s">
        <v>917</v>
      </c>
      <c r="C228" s="139" t="s">
        <v>955</v>
      </c>
      <c r="D228" s="125" t="s">
        <v>113</v>
      </c>
      <c r="E228" s="125" t="s">
        <v>381</v>
      </c>
      <c r="F228" s="127">
        <v>23111007198184</v>
      </c>
      <c r="G228" s="143" t="s">
        <v>1060</v>
      </c>
      <c r="H228" s="144" t="s">
        <v>1061</v>
      </c>
      <c r="I228" s="125" t="s">
        <v>1122</v>
      </c>
      <c r="J228" s="125">
        <v>150</v>
      </c>
      <c r="K228" s="125">
        <v>28860</v>
      </c>
      <c r="L228" s="121">
        <f t="shared" si="15"/>
        <v>4329</v>
      </c>
    </row>
    <row r="229" spans="1:12" ht="60.75" x14ac:dyDescent="0.25">
      <c r="A229" s="125">
        <v>223</v>
      </c>
      <c r="B229" s="125" t="s">
        <v>917</v>
      </c>
      <c r="C229" s="138" t="s">
        <v>956</v>
      </c>
      <c r="D229" s="125" t="s">
        <v>113</v>
      </c>
      <c r="E229" s="125" t="s">
        <v>381</v>
      </c>
      <c r="F229" s="127">
        <v>23111007198185</v>
      </c>
      <c r="G229" s="143" t="s">
        <v>1060</v>
      </c>
      <c r="H229" s="144" t="s">
        <v>1061</v>
      </c>
      <c r="I229" s="125" t="s">
        <v>1122</v>
      </c>
      <c r="J229" s="125">
        <v>120</v>
      </c>
      <c r="K229" s="125">
        <v>36000</v>
      </c>
      <c r="L229" s="121">
        <f t="shared" si="15"/>
        <v>4320</v>
      </c>
    </row>
    <row r="230" spans="1:12" ht="60.75" x14ac:dyDescent="0.25">
      <c r="A230" s="125">
        <v>224</v>
      </c>
      <c r="B230" s="125" t="s">
        <v>917</v>
      </c>
      <c r="C230" s="138" t="s">
        <v>957</v>
      </c>
      <c r="D230" s="125" t="s">
        <v>113</v>
      </c>
      <c r="E230" s="125" t="s">
        <v>381</v>
      </c>
      <c r="F230" s="127">
        <v>23111007198187</v>
      </c>
      <c r="G230" s="143" t="s">
        <v>1062</v>
      </c>
      <c r="H230" s="144" t="s">
        <v>695</v>
      </c>
      <c r="I230" s="125" t="s">
        <v>183</v>
      </c>
      <c r="J230" s="125">
        <v>4000</v>
      </c>
      <c r="K230" s="125">
        <v>1312</v>
      </c>
      <c r="L230" s="121">
        <f t="shared" si="15"/>
        <v>5248</v>
      </c>
    </row>
    <row r="231" spans="1:12" ht="40.5" x14ac:dyDescent="0.25">
      <c r="A231" s="125">
        <v>225</v>
      </c>
      <c r="B231" s="125" t="s">
        <v>917</v>
      </c>
      <c r="C231" s="139" t="s">
        <v>958</v>
      </c>
      <c r="D231" s="125" t="s">
        <v>113</v>
      </c>
      <c r="E231" s="125" t="s">
        <v>381</v>
      </c>
      <c r="F231" s="127">
        <v>23111007198275</v>
      </c>
      <c r="G231" s="143" t="s">
        <v>1063</v>
      </c>
      <c r="H231" s="144" t="s">
        <v>1064</v>
      </c>
      <c r="I231" s="125" t="s">
        <v>1126</v>
      </c>
      <c r="J231" s="125">
        <v>25</v>
      </c>
      <c r="K231" s="125">
        <v>135000</v>
      </c>
      <c r="L231" s="121">
        <f t="shared" si="15"/>
        <v>3375</v>
      </c>
    </row>
    <row r="232" spans="1:12" ht="60.75" x14ac:dyDescent="0.25">
      <c r="A232" s="125">
        <v>226</v>
      </c>
      <c r="B232" s="125" t="s">
        <v>917</v>
      </c>
      <c r="C232" s="138" t="s">
        <v>959</v>
      </c>
      <c r="D232" s="125" t="s">
        <v>113</v>
      </c>
      <c r="E232" s="125" t="s">
        <v>381</v>
      </c>
      <c r="F232" s="127">
        <v>23111007198453</v>
      </c>
      <c r="G232" s="143" t="s">
        <v>1065</v>
      </c>
      <c r="H232" s="144" t="s">
        <v>1066</v>
      </c>
      <c r="I232" s="125" t="s">
        <v>1122</v>
      </c>
      <c r="J232" s="125">
        <v>400</v>
      </c>
      <c r="K232" s="125">
        <v>92000</v>
      </c>
      <c r="L232" s="121">
        <f t="shared" si="15"/>
        <v>36800</v>
      </c>
    </row>
    <row r="233" spans="1:12" ht="40.5" x14ac:dyDescent="0.25">
      <c r="A233" s="125">
        <v>227</v>
      </c>
      <c r="B233" s="125" t="s">
        <v>917</v>
      </c>
      <c r="C233" s="125" t="s">
        <v>960</v>
      </c>
      <c r="D233" s="125" t="s">
        <v>113</v>
      </c>
      <c r="E233" s="125" t="s">
        <v>381</v>
      </c>
      <c r="F233" s="127">
        <v>23111007198438</v>
      </c>
      <c r="G233" s="143" t="s">
        <v>1067</v>
      </c>
      <c r="H233" s="144" t="s">
        <v>1068</v>
      </c>
      <c r="I233" s="125" t="s">
        <v>1126</v>
      </c>
      <c r="J233" s="125">
        <v>19</v>
      </c>
      <c r="K233" s="125">
        <v>120142.105263</v>
      </c>
      <c r="L233" s="121">
        <f t="shared" si="15"/>
        <v>2282.6999999970003</v>
      </c>
    </row>
    <row r="234" spans="1:12" ht="40.5" x14ac:dyDescent="0.25">
      <c r="A234" s="125">
        <v>228</v>
      </c>
      <c r="B234" s="125" t="s">
        <v>917</v>
      </c>
      <c r="C234" s="138" t="s">
        <v>937</v>
      </c>
      <c r="D234" s="125" t="s">
        <v>113</v>
      </c>
      <c r="E234" s="125" t="s">
        <v>403</v>
      </c>
      <c r="F234" s="127">
        <v>231110081733119</v>
      </c>
      <c r="G234" s="143" t="s">
        <v>1039</v>
      </c>
      <c r="H234" s="144" t="s">
        <v>1040</v>
      </c>
      <c r="I234" s="125" t="s">
        <v>1122</v>
      </c>
      <c r="J234" s="125">
        <v>50</v>
      </c>
      <c r="K234" s="125">
        <v>39800</v>
      </c>
      <c r="L234" s="121">
        <f t="shared" si="15"/>
        <v>1990</v>
      </c>
    </row>
    <row r="235" spans="1:12" ht="60.75" x14ac:dyDescent="0.25">
      <c r="A235" s="125">
        <v>229</v>
      </c>
      <c r="B235" s="125" t="s">
        <v>917</v>
      </c>
      <c r="C235" s="138" t="s">
        <v>961</v>
      </c>
      <c r="D235" s="125" t="s">
        <v>113</v>
      </c>
      <c r="E235" s="125" t="s">
        <v>403</v>
      </c>
      <c r="F235" s="127">
        <v>231110081734892</v>
      </c>
      <c r="G235" s="143" t="s">
        <v>1069</v>
      </c>
      <c r="H235" s="144" t="s">
        <v>1070</v>
      </c>
      <c r="I235" s="125" t="s">
        <v>183</v>
      </c>
      <c r="J235" s="125">
        <v>216</v>
      </c>
      <c r="K235" s="125">
        <v>118500</v>
      </c>
      <c r="L235" s="121">
        <f t="shared" si="15"/>
        <v>25596</v>
      </c>
    </row>
    <row r="236" spans="1:12" ht="40.5" x14ac:dyDescent="0.25">
      <c r="A236" s="125">
        <v>230</v>
      </c>
      <c r="B236" s="125" t="s">
        <v>917</v>
      </c>
      <c r="C236" s="139" t="s">
        <v>962</v>
      </c>
      <c r="D236" s="125" t="s">
        <v>113</v>
      </c>
      <c r="E236" s="125" t="s">
        <v>403</v>
      </c>
      <c r="F236" s="127">
        <v>231110081736088</v>
      </c>
      <c r="G236" s="143" t="s">
        <v>1071</v>
      </c>
      <c r="H236" s="144" t="s">
        <v>1072</v>
      </c>
      <c r="I236" s="125" t="s">
        <v>1122</v>
      </c>
      <c r="J236" s="125">
        <v>120</v>
      </c>
      <c r="K236" s="125">
        <v>72000.009999999995</v>
      </c>
      <c r="L236" s="121">
        <f t="shared" si="15"/>
        <v>8640.0011999999988</v>
      </c>
    </row>
    <row r="237" spans="1:12" ht="60.75" x14ac:dyDescent="0.25">
      <c r="A237" s="125">
        <v>231</v>
      </c>
      <c r="B237" s="125" t="s">
        <v>917</v>
      </c>
      <c r="C237" s="138" t="s">
        <v>963</v>
      </c>
      <c r="D237" s="125" t="s">
        <v>113</v>
      </c>
      <c r="E237" s="125" t="s">
        <v>403</v>
      </c>
      <c r="F237" s="127">
        <v>231110081737554</v>
      </c>
      <c r="G237" s="143" t="s">
        <v>1073</v>
      </c>
      <c r="H237" s="144" t="s">
        <v>1074</v>
      </c>
      <c r="I237" s="125" t="s">
        <v>183</v>
      </c>
      <c r="J237" s="125">
        <v>300</v>
      </c>
      <c r="K237" s="125">
        <v>9500</v>
      </c>
      <c r="L237" s="121">
        <f t="shared" si="15"/>
        <v>2850</v>
      </c>
    </row>
    <row r="238" spans="1:12" ht="40.5" x14ac:dyDescent="0.25">
      <c r="A238" s="125">
        <v>232</v>
      </c>
      <c r="B238" s="125" t="s">
        <v>917</v>
      </c>
      <c r="C238" s="138" t="s">
        <v>964</v>
      </c>
      <c r="D238" s="125" t="s">
        <v>113</v>
      </c>
      <c r="E238" s="125" t="s">
        <v>403</v>
      </c>
      <c r="F238" s="127">
        <v>231110081737700</v>
      </c>
      <c r="G238" s="143" t="s">
        <v>1075</v>
      </c>
      <c r="H238" s="144" t="s">
        <v>1076</v>
      </c>
      <c r="I238" s="125" t="s">
        <v>1122</v>
      </c>
      <c r="J238" s="125">
        <v>40</v>
      </c>
      <c r="K238" s="125">
        <v>15000</v>
      </c>
      <c r="L238" s="121">
        <f t="shared" si="15"/>
        <v>600</v>
      </c>
    </row>
    <row r="239" spans="1:12" ht="60.75" x14ac:dyDescent="0.25">
      <c r="A239" s="125">
        <v>233</v>
      </c>
      <c r="B239" s="125" t="s">
        <v>917</v>
      </c>
      <c r="C239" s="138" t="s">
        <v>965</v>
      </c>
      <c r="D239" s="125" t="s">
        <v>113</v>
      </c>
      <c r="E239" s="125" t="s">
        <v>403</v>
      </c>
      <c r="F239" s="127">
        <v>231110081730157</v>
      </c>
      <c r="G239" s="143" t="s">
        <v>1077</v>
      </c>
      <c r="H239" s="144" t="s">
        <v>450</v>
      </c>
      <c r="I239" s="125" t="s">
        <v>1122</v>
      </c>
      <c r="J239" s="125">
        <v>150</v>
      </c>
      <c r="K239" s="125">
        <v>7840</v>
      </c>
      <c r="L239" s="121">
        <f t="shared" si="15"/>
        <v>1176</v>
      </c>
    </row>
    <row r="240" spans="1:12" ht="60.75" x14ac:dyDescent="0.25">
      <c r="A240" s="125">
        <v>234</v>
      </c>
      <c r="B240" s="125" t="s">
        <v>917</v>
      </c>
      <c r="C240" s="138" t="s">
        <v>966</v>
      </c>
      <c r="D240" s="125" t="s">
        <v>113</v>
      </c>
      <c r="E240" s="125" t="s">
        <v>403</v>
      </c>
      <c r="F240" s="127">
        <v>231110081731792</v>
      </c>
      <c r="G240" s="143" t="s">
        <v>1027</v>
      </c>
      <c r="H240" s="144" t="s">
        <v>1028</v>
      </c>
      <c r="I240" s="125" t="s">
        <v>1122</v>
      </c>
      <c r="J240" s="125">
        <v>50</v>
      </c>
      <c r="K240" s="125">
        <v>20490</v>
      </c>
      <c r="L240" s="121">
        <f t="shared" si="15"/>
        <v>1024.5</v>
      </c>
    </row>
    <row r="241" spans="1:12" ht="60.75" x14ac:dyDescent="0.25">
      <c r="A241" s="125">
        <v>235</v>
      </c>
      <c r="B241" s="125" t="s">
        <v>917</v>
      </c>
      <c r="C241" s="138" t="s">
        <v>967</v>
      </c>
      <c r="D241" s="125" t="s">
        <v>113</v>
      </c>
      <c r="E241" s="125" t="s">
        <v>403</v>
      </c>
      <c r="F241" s="127">
        <v>231110081731854</v>
      </c>
      <c r="G241" s="143" t="s">
        <v>1027</v>
      </c>
      <c r="H241" s="144" t="s">
        <v>1028</v>
      </c>
      <c r="I241" s="125" t="s">
        <v>1122</v>
      </c>
      <c r="J241" s="125">
        <v>35</v>
      </c>
      <c r="K241" s="125">
        <v>9200</v>
      </c>
      <c r="L241" s="121">
        <f t="shared" si="15"/>
        <v>322</v>
      </c>
    </row>
    <row r="242" spans="1:12" ht="40.5" x14ac:dyDescent="0.25">
      <c r="A242" s="125">
        <v>236</v>
      </c>
      <c r="B242" s="125" t="s">
        <v>917</v>
      </c>
      <c r="C242" s="139" t="s">
        <v>968</v>
      </c>
      <c r="D242" s="125" t="s">
        <v>113</v>
      </c>
      <c r="E242" s="125" t="s">
        <v>403</v>
      </c>
      <c r="F242" s="127">
        <v>231110081731885</v>
      </c>
      <c r="G242" s="143" t="s">
        <v>323</v>
      </c>
      <c r="H242" s="144" t="s">
        <v>356</v>
      </c>
      <c r="I242" s="125" t="s">
        <v>1122</v>
      </c>
      <c r="J242" s="125">
        <v>10</v>
      </c>
      <c r="K242" s="125">
        <v>7777</v>
      </c>
      <c r="L242" s="121">
        <f t="shared" si="15"/>
        <v>77.77</v>
      </c>
    </row>
    <row r="243" spans="1:12" ht="40.5" x14ac:dyDescent="0.25">
      <c r="A243" s="125">
        <v>237</v>
      </c>
      <c r="B243" s="125" t="s">
        <v>917</v>
      </c>
      <c r="C243" s="138" t="s">
        <v>969</v>
      </c>
      <c r="D243" s="125" t="s">
        <v>113</v>
      </c>
      <c r="E243" s="125" t="s">
        <v>403</v>
      </c>
      <c r="F243" s="127">
        <v>231110081731931</v>
      </c>
      <c r="G243" s="143" t="s">
        <v>323</v>
      </c>
      <c r="H243" s="144" t="s">
        <v>356</v>
      </c>
      <c r="I243" s="125" t="s">
        <v>1122</v>
      </c>
      <c r="J243" s="125">
        <v>35</v>
      </c>
      <c r="K243" s="125">
        <v>7777.7</v>
      </c>
      <c r="L243" s="121">
        <f t="shared" si="15"/>
        <v>272.21949999999998</v>
      </c>
    </row>
    <row r="244" spans="1:12" ht="40.5" x14ac:dyDescent="0.25">
      <c r="A244" s="125">
        <v>238</v>
      </c>
      <c r="B244" s="125" t="s">
        <v>917</v>
      </c>
      <c r="C244" s="139" t="s">
        <v>970</v>
      </c>
      <c r="D244" s="125" t="s">
        <v>113</v>
      </c>
      <c r="E244" s="125" t="s">
        <v>403</v>
      </c>
      <c r="F244" s="127">
        <v>231110081724634</v>
      </c>
      <c r="G244" s="143" t="s">
        <v>1075</v>
      </c>
      <c r="H244" s="144" t="s">
        <v>1076</v>
      </c>
      <c r="I244" s="125" t="s">
        <v>1122</v>
      </c>
      <c r="J244" s="125">
        <v>13</v>
      </c>
      <c r="K244" s="125">
        <v>65000</v>
      </c>
      <c r="L244" s="121">
        <f t="shared" si="15"/>
        <v>845</v>
      </c>
    </row>
    <row r="245" spans="1:12" ht="60.75" x14ac:dyDescent="0.25">
      <c r="A245" s="125">
        <v>239</v>
      </c>
      <c r="B245" s="125" t="s">
        <v>917</v>
      </c>
      <c r="C245" s="138" t="s">
        <v>971</v>
      </c>
      <c r="D245" s="125" t="s">
        <v>113</v>
      </c>
      <c r="E245" s="125" t="s">
        <v>403</v>
      </c>
      <c r="F245" s="127">
        <v>231110081726031</v>
      </c>
      <c r="G245" s="143" t="s">
        <v>1075</v>
      </c>
      <c r="H245" s="144">
        <v>309232772</v>
      </c>
      <c r="I245" s="125" t="s">
        <v>183</v>
      </c>
      <c r="J245" s="125">
        <v>40</v>
      </c>
      <c r="K245" s="125">
        <v>11000</v>
      </c>
      <c r="L245" s="121">
        <f t="shared" si="15"/>
        <v>440</v>
      </c>
    </row>
    <row r="246" spans="1:12" ht="40.5" x14ac:dyDescent="0.25">
      <c r="A246" s="125">
        <v>240</v>
      </c>
      <c r="B246" s="125" t="s">
        <v>917</v>
      </c>
      <c r="C246" s="138" t="s">
        <v>972</v>
      </c>
      <c r="D246" s="125" t="s">
        <v>113</v>
      </c>
      <c r="E246" s="125" t="s">
        <v>403</v>
      </c>
      <c r="F246" s="127">
        <v>231110081726539</v>
      </c>
      <c r="G246" s="143" t="s">
        <v>1078</v>
      </c>
      <c r="H246" s="144" t="s">
        <v>1079</v>
      </c>
      <c r="I246" s="125" t="s">
        <v>183</v>
      </c>
      <c r="J246" s="125">
        <v>50</v>
      </c>
      <c r="K246" s="125">
        <v>25000</v>
      </c>
      <c r="L246" s="121">
        <f t="shared" si="15"/>
        <v>1250</v>
      </c>
    </row>
    <row r="247" spans="1:12" ht="40.5" x14ac:dyDescent="0.25">
      <c r="A247" s="125">
        <v>241</v>
      </c>
      <c r="B247" s="125" t="s">
        <v>917</v>
      </c>
      <c r="C247" s="138" t="s">
        <v>973</v>
      </c>
      <c r="D247" s="125" t="s">
        <v>113</v>
      </c>
      <c r="E247" s="125" t="s">
        <v>403</v>
      </c>
      <c r="F247" s="127">
        <v>231110081726570</v>
      </c>
      <c r="G247" s="143" t="s">
        <v>1080</v>
      </c>
      <c r="H247" s="144" t="s">
        <v>1081</v>
      </c>
      <c r="I247" s="125" t="s">
        <v>183</v>
      </c>
      <c r="J247" s="125">
        <v>60</v>
      </c>
      <c r="K247" s="125">
        <v>49000</v>
      </c>
      <c r="L247" s="121">
        <f t="shared" si="15"/>
        <v>2940</v>
      </c>
    </row>
    <row r="248" spans="1:12" ht="40.5" x14ac:dyDescent="0.25">
      <c r="A248" s="125">
        <v>242</v>
      </c>
      <c r="B248" s="125" t="s">
        <v>917</v>
      </c>
      <c r="C248" s="138" t="s">
        <v>974</v>
      </c>
      <c r="D248" s="125" t="s">
        <v>113</v>
      </c>
      <c r="E248" s="125" t="s">
        <v>403</v>
      </c>
      <c r="F248" s="127">
        <v>231110081727663</v>
      </c>
      <c r="G248" s="143" t="s">
        <v>1080</v>
      </c>
      <c r="H248" s="144" t="s">
        <v>1081</v>
      </c>
      <c r="I248" s="125" t="s">
        <v>183</v>
      </c>
      <c r="J248" s="125">
        <v>50</v>
      </c>
      <c r="K248" s="125">
        <v>29000</v>
      </c>
      <c r="L248" s="121">
        <f t="shared" si="15"/>
        <v>1450</v>
      </c>
    </row>
    <row r="249" spans="1:12" ht="60.75" x14ac:dyDescent="0.25">
      <c r="A249" s="125">
        <v>243</v>
      </c>
      <c r="B249" s="125" t="s">
        <v>917</v>
      </c>
      <c r="C249" s="138" t="s">
        <v>963</v>
      </c>
      <c r="D249" s="125" t="s">
        <v>113</v>
      </c>
      <c r="E249" s="125" t="s">
        <v>403</v>
      </c>
      <c r="F249" s="127">
        <v>231110081728083</v>
      </c>
      <c r="G249" s="143" t="s">
        <v>1073</v>
      </c>
      <c r="H249" s="144" t="s">
        <v>1074</v>
      </c>
      <c r="I249" s="125" t="s">
        <v>183</v>
      </c>
      <c r="J249" s="125">
        <v>2000</v>
      </c>
      <c r="K249" s="125">
        <v>3100</v>
      </c>
      <c r="L249" s="121">
        <f t="shared" si="15"/>
        <v>6200</v>
      </c>
    </row>
    <row r="250" spans="1:12" ht="40.5" x14ac:dyDescent="0.25">
      <c r="A250" s="125">
        <v>244</v>
      </c>
      <c r="B250" s="125" t="s">
        <v>917</v>
      </c>
      <c r="C250" s="125" t="s">
        <v>975</v>
      </c>
      <c r="D250" s="125" t="s">
        <v>113</v>
      </c>
      <c r="E250" s="125" t="s">
        <v>381</v>
      </c>
      <c r="F250" s="127">
        <v>23111007196660</v>
      </c>
      <c r="G250" s="143" t="s">
        <v>1065</v>
      </c>
      <c r="H250" s="144">
        <v>31508882340059</v>
      </c>
      <c r="I250" s="125" t="s">
        <v>1122</v>
      </c>
      <c r="J250" s="125">
        <v>11</v>
      </c>
      <c r="K250" s="125">
        <v>1252420.36363</v>
      </c>
      <c r="L250" s="121">
        <f t="shared" si="15"/>
        <v>13776.62399993</v>
      </c>
    </row>
    <row r="251" spans="1:12" ht="40.5" x14ac:dyDescent="0.25">
      <c r="A251" s="125">
        <v>245</v>
      </c>
      <c r="B251" s="125" t="s">
        <v>917</v>
      </c>
      <c r="C251" s="125" t="s">
        <v>976</v>
      </c>
      <c r="D251" s="125" t="s">
        <v>113</v>
      </c>
      <c r="E251" s="125" t="s">
        <v>381</v>
      </c>
      <c r="F251" s="127">
        <v>23111007196658</v>
      </c>
      <c r="G251" s="143" t="s">
        <v>1045</v>
      </c>
      <c r="H251" s="144" t="s">
        <v>1046</v>
      </c>
      <c r="I251" s="125" t="s">
        <v>1122</v>
      </c>
      <c r="J251" s="125">
        <v>240</v>
      </c>
      <c r="K251" s="125">
        <v>7390.05</v>
      </c>
      <c r="L251" s="121">
        <f t="shared" si="15"/>
        <v>1773.6120000000001</v>
      </c>
    </row>
    <row r="252" spans="1:12" ht="40.5" x14ac:dyDescent="0.25">
      <c r="A252" s="125">
        <v>246</v>
      </c>
      <c r="B252" s="125" t="s">
        <v>917</v>
      </c>
      <c r="C252" s="138" t="s">
        <v>977</v>
      </c>
      <c r="D252" s="125" t="s">
        <v>113</v>
      </c>
      <c r="E252" s="125" t="s">
        <v>368</v>
      </c>
      <c r="F252" s="127">
        <v>23110012273119</v>
      </c>
      <c r="G252" s="143" t="s">
        <v>1082</v>
      </c>
      <c r="H252" s="144" t="s">
        <v>1083</v>
      </c>
      <c r="I252" s="125" t="s">
        <v>183</v>
      </c>
      <c r="J252" s="125">
        <v>1267000</v>
      </c>
      <c r="K252" s="125">
        <v>399</v>
      </c>
      <c r="L252" s="121">
        <f t="shared" si="15"/>
        <v>505533</v>
      </c>
    </row>
    <row r="253" spans="1:12" ht="40.5" x14ac:dyDescent="0.25">
      <c r="A253" s="125">
        <v>247</v>
      </c>
      <c r="B253" s="125" t="s">
        <v>917</v>
      </c>
      <c r="C253" s="138" t="s">
        <v>978</v>
      </c>
      <c r="D253" s="125" t="s">
        <v>113</v>
      </c>
      <c r="E253" s="125" t="s">
        <v>368</v>
      </c>
      <c r="F253" s="127">
        <v>23110012274827</v>
      </c>
      <c r="G253" s="143" t="s">
        <v>1084</v>
      </c>
      <c r="H253" s="144" t="s">
        <v>480</v>
      </c>
      <c r="I253" s="125" t="s">
        <v>183</v>
      </c>
      <c r="J253" s="125">
        <v>10</v>
      </c>
      <c r="K253" s="125">
        <v>21789999</v>
      </c>
      <c r="L253" s="121">
        <f t="shared" si="15"/>
        <v>217899.99</v>
      </c>
    </row>
    <row r="254" spans="1:12" ht="60.75" x14ac:dyDescent="0.25">
      <c r="A254" s="125">
        <v>248</v>
      </c>
      <c r="B254" s="125" t="s">
        <v>917</v>
      </c>
      <c r="C254" s="138" t="s">
        <v>979</v>
      </c>
      <c r="D254" s="125" t="s">
        <v>113</v>
      </c>
      <c r="E254" s="125" t="s">
        <v>403</v>
      </c>
      <c r="F254" s="127">
        <v>231110081714275</v>
      </c>
      <c r="G254" s="143" t="s">
        <v>1085</v>
      </c>
      <c r="H254" s="144" t="s">
        <v>1086</v>
      </c>
      <c r="I254" s="125" t="s">
        <v>1121</v>
      </c>
      <c r="J254" s="125">
        <v>26</v>
      </c>
      <c r="K254" s="125">
        <v>202000</v>
      </c>
      <c r="L254" s="121">
        <f t="shared" si="15"/>
        <v>5252</v>
      </c>
    </row>
    <row r="255" spans="1:12" ht="60.75" x14ac:dyDescent="0.25">
      <c r="A255" s="125">
        <v>249</v>
      </c>
      <c r="B255" s="125" t="s">
        <v>917</v>
      </c>
      <c r="C255" s="138" t="s">
        <v>980</v>
      </c>
      <c r="D255" s="125" t="s">
        <v>113</v>
      </c>
      <c r="E255" s="125" t="s">
        <v>403</v>
      </c>
      <c r="F255" s="127">
        <v>231110081714928</v>
      </c>
      <c r="G255" s="143" t="s">
        <v>1077</v>
      </c>
      <c r="H255" s="144" t="s">
        <v>450</v>
      </c>
      <c r="I255" s="125" t="s">
        <v>1122</v>
      </c>
      <c r="J255" s="125">
        <v>70</v>
      </c>
      <c r="K255" s="125">
        <v>185000</v>
      </c>
      <c r="L255" s="121">
        <f t="shared" si="15"/>
        <v>12950</v>
      </c>
    </row>
    <row r="256" spans="1:12" ht="60.75" x14ac:dyDescent="0.25">
      <c r="A256" s="125">
        <v>250</v>
      </c>
      <c r="B256" s="125" t="s">
        <v>917</v>
      </c>
      <c r="C256" s="138" t="s">
        <v>981</v>
      </c>
      <c r="D256" s="125" t="s">
        <v>113</v>
      </c>
      <c r="E256" s="125" t="s">
        <v>403</v>
      </c>
      <c r="F256" s="127">
        <v>231110081714989</v>
      </c>
      <c r="G256" s="143" t="s">
        <v>1077</v>
      </c>
      <c r="H256" s="144" t="s">
        <v>450</v>
      </c>
      <c r="I256" s="125" t="s">
        <v>1122</v>
      </c>
      <c r="J256" s="125">
        <v>70</v>
      </c>
      <c r="K256" s="125">
        <v>129000</v>
      </c>
      <c r="L256" s="121">
        <f t="shared" si="15"/>
        <v>9030</v>
      </c>
    </row>
    <row r="257" spans="1:12" ht="60.75" x14ac:dyDescent="0.25">
      <c r="A257" s="125">
        <v>251</v>
      </c>
      <c r="B257" s="125" t="s">
        <v>917</v>
      </c>
      <c r="C257" s="138" t="s">
        <v>982</v>
      </c>
      <c r="D257" s="125" t="s">
        <v>113</v>
      </c>
      <c r="E257" s="125" t="s">
        <v>403</v>
      </c>
      <c r="F257" s="127">
        <v>231110081715026</v>
      </c>
      <c r="G257" s="143" t="s">
        <v>1077</v>
      </c>
      <c r="H257" s="144" t="s">
        <v>450</v>
      </c>
      <c r="I257" s="125" t="s">
        <v>1122</v>
      </c>
      <c r="J257" s="125">
        <v>120</v>
      </c>
      <c r="K257" s="125">
        <v>79000</v>
      </c>
      <c r="L257" s="121">
        <f t="shared" si="15"/>
        <v>9480</v>
      </c>
    </row>
    <row r="258" spans="1:12" ht="60.75" x14ac:dyDescent="0.25">
      <c r="A258" s="125">
        <v>252</v>
      </c>
      <c r="B258" s="125" t="s">
        <v>917</v>
      </c>
      <c r="C258" s="138" t="s">
        <v>983</v>
      </c>
      <c r="D258" s="125" t="s">
        <v>113</v>
      </c>
      <c r="E258" s="125" t="s">
        <v>403</v>
      </c>
      <c r="F258" s="127">
        <v>231110081714967</v>
      </c>
      <c r="G258" s="143" t="s">
        <v>1077</v>
      </c>
      <c r="H258" s="144" t="s">
        <v>450</v>
      </c>
      <c r="I258" s="125" t="s">
        <v>1122</v>
      </c>
      <c r="J258" s="125">
        <v>70</v>
      </c>
      <c r="K258" s="125">
        <v>129000</v>
      </c>
      <c r="L258" s="121">
        <f t="shared" si="15"/>
        <v>9030</v>
      </c>
    </row>
    <row r="259" spans="1:12" ht="60.75" x14ac:dyDescent="0.25">
      <c r="A259" s="125">
        <v>253</v>
      </c>
      <c r="B259" s="125" t="s">
        <v>917</v>
      </c>
      <c r="C259" s="138" t="s">
        <v>984</v>
      </c>
      <c r="D259" s="125" t="s">
        <v>113</v>
      </c>
      <c r="E259" s="125" t="s">
        <v>403</v>
      </c>
      <c r="F259" s="127">
        <v>231110081716915</v>
      </c>
      <c r="G259" s="143" t="s">
        <v>1087</v>
      </c>
      <c r="H259" s="144" t="s">
        <v>1088</v>
      </c>
      <c r="I259" s="125" t="s">
        <v>1126</v>
      </c>
      <c r="J259" s="125">
        <v>500</v>
      </c>
      <c r="K259" s="125">
        <v>13500</v>
      </c>
      <c r="L259" s="121">
        <f t="shared" si="15"/>
        <v>6750</v>
      </c>
    </row>
    <row r="260" spans="1:12" ht="81" x14ac:dyDescent="0.25">
      <c r="A260" s="125">
        <v>254</v>
      </c>
      <c r="B260" s="125" t="s">
        <v>917</v>
      </c>
      <c r="C260" s="138" t="s">
        <v>985</v>
      </c>
      <c r="D260" s="125" t="s">
        <v>113</v>
      </c>
      <c r="E260" s="125" t="s">
        <v>381</v>
      </c>
      <c r="F260" s="127">
        <v>23111007195720</v>
      </c>
      <c r="G260" s="143" t="s">
        <v>1089</v>
      </c>
      <c r="H260" s="144">
        <v>42006924340084</v>
      </c>
      <c r="I260" s="125" t="s">
        <v>183</v>
      </c>
      <c r="J260" s="125">
        <v>2</v>
      </c>
      <c r="K260" s="125">
        <v>9120000</v>
      </c>
      <c r="L260" s="121">
        <f t="shared" si="15"/>
        <v>18240</v>
      </c>
    </row>
    <row r="261" spans="1:12" ht="40.5" x14ac:dyDescent="0.25">
      <c r="A261" s="125">
        <v>255</v>
      </c>
      <c r="B261" s="125" t="s">
        <v>917</v>
      </c>
      <c r="C261" s="139" t="s">
        <v>986</v>
      </c>
      <c r="D261" s="125" t="s">
        <v>113</v>
      </c>
      <c r="E261" s="125" t="s">
        <v>403</v>
      </c>
      <c r="F261" s="127">
        <v>231110081700134</v>
      </c>
      <c r="G261" s="143" t="s">
        <v>1080</v>
      </c>
      <c r="H261" s="144" t="s">
        <v>1081</v>
      </c>
      <c r="I261" s="125" t="s">
        <v>183</v>
      </c>
      <c r="J261" s="125">
        <v>3</v>
      </c>
      <c r="K261" s="125">
        <v>13490000</v>
      </c>
      <c r="L261" s="121">
        <f t="shared" si="15"/>
        <v>40470</v>
      </c>
    </row>
    <row r="262" spans="1:12" ht="40.5" x14ac:dyDescent="0.25">
      <c r="A262" s="125">
        <v>256</v>
      </c>
      <c r="B262" s="125" t="s">
        <v>917</v>
      </c>
      <c r="C262" s="138" t="s">
        <v>987</v>
      </c>
      <c r="D262" s="125" t="s">
        <v>113</v>
      </c>
      <c r="E262" s="125" t="s">
        <v>381</v>
      </c>
      <c r="F262" s="127">
        <v>23111007195355</v>
      </c>
      <c r="G262" s="143" t="s">
        <v>309</v>
      </c>
      <c r="H262" s="144" t="s">
        <v>348</v>
      </c>
      <c r="I262" s="125" t="s">
        <v>1126</v>
      </c>
      <c r="J262" s="125">
        <v>530</v>
      </c>
      <c r="K262" s="125">
        <v>22124.527999999998</v>
      </c>
      <c r="L262" s="121">
        <f t="shared" si="15"/>
        <v>11725.99984</v>
      </c>
    </row>
    <row r="263" spans="1:12" ht="40.5" x14ac:dyDescent="0.25">
      <c r="A263" s="125">
        <v>257</v>
      </c>
      <c r="B263" s="125" t="s">
        <v>917</v>
      </c>
      <c r="C263" s="138" t="s">
        <v>988</v>
      </c>
      <c r="D263" s="125" t="s">
        <v>113</v>
      </c>
      <c r="E263" s="125" t="s">
        <v>381</v>
      </c>
      <c r="F263" s="127">
        <v>23111007195562</v>
      </c>
      <c r="G263" s="143" t="s">
        <v>1062</v>
      </c>
      <c r="H263" s="144" t="s">
        <v>695</v>
      </c>
      <c r="I263" s="125" t="s">
        <v>183</v>
      </c>
      <c r="J263" s="125">
        <v>65</v>
      </c>
      <c r="K263" s="125">
        <v>31092.307700000001</v>
      </c>
      <c r="L263" s="121">
        <f t="shared" si="15"/>
        <v>2021.0000005000002</v>
      </c>
    </row>
    <row r="264" spans="1:12" ht="40.5" x14ac:dyDescent="0.25">
      <c r="A264" s="125">
        <v>258</v>
      </c>
      <c r="B264" s="125" t="s">
        <v>917</v>
      </c>
      <c r="C264" s="138" t="s">
        <v>989</v>
      </c>
      <c r="D264" s="125" t="s">
        <v>113</v>
      </c>
      <c r="E264" s="125" t="s">
        <v>403</v>
      </c>
      <c r="F264" s="127">
        <v>231110081702548</v>
      </c>
      <c r="G264" s="143" t="s">
        <v>1090</v>
      </c>
      <c r="H264" s="144" t="s">
        <v>1091</v>
      </c>
      <c r="I264" s="125" t="s">
        <v>183</v>
      </c>
      <c r="J264" s="125">
        <v>387</v>
      </c>
      <c r="K264" s="125">
        <v>588000</v>
      </c>
      <c r="L264" s="121">
        <f t="shared" ref="L264:L293" si="16">SUM(J264*K264/1000)</f>
        <v>227556</v>
      </c>
    </row>
    <row r="265" spans="1:12" ht="60.75" x14ac:dyDescent="0.25">
      <c r="A265" s="125">
        <v>259</v>
      </c>
      <c r="B265" s="125" t="s">
        <v>917</v>
      </c>
      <c r="C265" s="138" t="s">
        <v>990</v>
      </c>
      <c r="D265" s="125" t="s">
        <v>113</v>
      </c>
      <c r="E265" s="125" t="s">
        <v>403</v>
      </c>
      <c r="F265" s="127">
        <v>231110081702942</v>
      </c>
      <c r="G265" s="143" t="s">
        <v>1077</v>
      </c>
      <c r="H265" s="144" t="s">
        <v>450</v>
      </c>
      <c r="I265" s="125" t="s">
        <v>183</v>
      </c>
      <c r="J265" s="125">
        <v>800</v>
      </c>
      <c r="K265" s="125">
        <v>14900</v>
      </c>
      <c r="L265" s="121">
        <f t="shared" si="16"/>
        <v>11920</v>
      </c>
    </row>
    <row r="266" spans="1:12" ht="60.75" x14ac:dyDescent="0.25">
      <c r="A266" s="125">
        <v>260</v>
      </c>
      <c r="B266" s="125" t="s">
        <v>917</v>
      </c>
      <c r="C266" s="138" t="s">
        <v>991</v>
      </c>
      <c r="D266" s="125" t="s">
        <v>113</v>
      </c>
      <c r="E266" s="125" t="s">
        <v>403</v>
      </c>
      <c r="F266" s="127">
        <v>231110081702928</v>
      </c>
      <c r="G266" s="143" t="s">
        <v>1077</v>
      </c>
      <c r="H266" s="144" t="s">
        <v>450</v>
      </c>
      <c r="I266" s="125" t="s">
        <v>1122</v>
      </c>
      <c r="J266" s="125">
        <v>70</v>
      </c>
      <c r="K266" s="125">
        <v>159000</v>
      </c>
      <c r="L266" s="121">
        <f t="shared" si="16"/>
        <v>11130</v>
      </c>
    </row>
    <row r="267" spans="1:12" ht="60.75" x14ac:dyDescent="0.25">
      <c r="A267" s="125">
        <v>261</v>
      </c>
      <c r="B267" s="125" t="s">
        <v>917</v>
      </c>
      <c r="C267" s="138" t="s">
        <v>992</v>
      </c>
      <c r="D267" s="125" t="s">
        <v>113</v>
      </c>
      <c r="E267" s="125" t="s">
        <v>403</v>
      </c>
      <c r="F267" s="127">
        <v>231110081702947</v>
      </c>
      <c r="G267" s="143" t="s">
        <v>1077</v>
      </c>
      <c r="H267" s="144" t="s">
        <v>450</v>
      </c>
      <c r="I267" s="125" t="s">
        <v>183</v>
      </c>
      <c r="J267" s="125">
        <v>400</v>
      </c>
      <c r="K267" s="125">
        <v>16000</v>
      </c>
      <c r="L267" s="121">
        <f t="shared" si="16"/>
        <v>6400</v>
      </c>
    </row>
    <row r="268" spans="1:12" ht="60.75" x14ac:dyDescent="0.25">
      <c r="A268" s="125">
        <v>262</v>
      </c>
      <c r="B268" s="125" t="s">
        <v>917</v>
      </c>
      <c r="C268" s="139" t="s">
        <v>993</v>
      </c>
      <c r="D268" s="125" t="s">
        <v>113</v>
      </c>
      <c r="E268" s="125" t="s">
        <v>403</v>
      </c>
      <c r="F268" s="127">
        <v>231110081702933</v>
      </c>
      <c r="G268" s="143" t="s">
        <v>1077</v>
      </c>
      <c r="H268" s="144" t="s">
        <v>450</v>
      </c>
      <c r="I268" s="125" t="s">
        <v>183</v>
      </c>
      <c r="J268" s="125">
        <v>100</v>
      </c>
      <c r="K268" s="125">
        <v>24000</v>
      </c>
      <c r="L268" s="121">
        <f t="shared" si="16"/>
        <v>2400</v>
      </c>
    </row>
    <row r="269" spans="1:12" ht="60.75" x14ac:dyDescent="0.25">
      <c r="A269" s="125">
        <v>263</v>
      </c>
      <c r="B269" s="125" t="s">
        <v>917</v>
      </c>
      <c r="C269" s="139" t="s">
        <v>994</v>
      </c>
      <c r="D269" s="125" t="s">
        <v>113</v>
      </c>
      <c r="E269" s="125" t="s">
        <v>403</v>
      </c>
      <c r="F269" s="127">
        <v>231110081702968</v>
      </c>
      <c r="G269" s="143" t="s">
        <v>1077</v>
      </c>
      <c r="H269" s="144" t="s">
        <v>450</v>
      </c>
      <c r="I269" s="125" t="s">
        <v>545</v>
      </c>
      <c r="J269" s="125">
        <v>275</v>
      </c>
      <c r="K269" s="125">
        <v>24000</v>
      </c>
      <c r="L269" s="121">
        <f t="shared" si="16"/>
        <v>6600</v>
      </c>
    </row>
    <row r="270" spans="1:12" ht="141.75" x14ac:dyDescent="0.25">
      <c r="A270" s="125">
        <v>264</v>
      </c>
      <c r="B270" s="125" t="s">
        <v>917</v>
      </c>
      <c r="C270" s="138" t="s">
        <v>794</v>
      </c>
      <c r="D270" s="125" t="s">
        <v>113</v>
      </c>
      <c r="E270" s="133" t="s">
        <v>759</v>
      </c>
      <c r="F270" s="127">
        <v>231100241851508</v>
      </c>
      <c r="G270" s="143" t="s">
        <v>1092</v>
      </c>
      <c r="H270" s="144" t="s">
        <v>1093</v>
      </c>
      <c r="I270" s="125" t="s">
        <v>1121</v>
      </c>
      <c r="J270" s="125">
        <v>7</v>
      </c>
      <c r="K270" s="125">
        <v>650000</v>
      </c>
      <c r="L270" s="121">
        <f t="shared" si="16"/>
        <v>4550</v>
      </c>
    </row>
    <row r="271" spans="1:12" ht="60.75" x14ac:dyDescent="0.25">
      <c r="A271" s="125">
        <v>265</v>
      </c>
      <c r="B271" s="125" t="s">
        <v>917</v>
      </c>
      <c r="C271" s="138" t="s">
        <v>995</v>
      </c>
      <c r="D271" s="125" t="s">
        <v>113</v>
      </c>
      <c r="E271" s="125" t="s">
        <v>403</v>
      </c>
      <c r="F271" s="127">
        <v>231110081697473</v>
      </c>
      <c r="G271" s="143" t="s">
        <v>1094</v>
      </c>
      <c r="H271" s="144" t="s">
        <v>1095</v>
      </c>
      <c r="I271" s="125" t="s">
        <v>183</v>
      </c>
      <c r="J271" s="125">
        <v>50</v>
      </c>
      <c r="K271" s="125">
        <v>16000</v>
      </c>
      <c r="L271" s="121">
        <f t="shared" si="16"/>
        <v>800</v>
      </c>
    </row>
    <row r="272" spans="1:12" ht="40.5" x14ac:dyDescent="0.25">
      <c r="A272" s="125">
        <v>266</v>
      </c>
      <c r="B272" s="125" t="s">
        <v>917</v>
      </c>
      <c r="C272" s="138" t="s">
        <v>996</v>
      </c>
      <c r="D272" s="125" t="s">
        <v>113</v>
      </c>
      <c r="E272" s="125" t="s">
        <v>403</v>
      </c>
      <c r="F272" s="127">
        <v>231110081697643</v>
      </c>
      <c r="G272" s="143" t="s">
        <v>1096</v>
      </c>
      <c r="H272" s="144" t="s">
        <v>1097</v>
      </c>
      <c r="I272" s="125" t="s">
        <v>183</v>
      </c>
      <c r="J272" s="125">
        <v>10</v>
      </c>
      <c r="K272" s="125">
        <v>98000</v>
      </c>
      <c r="L272" s="121">
        <f t="shared" si="16"/>
        <v>980</v>
      </c>
    </row>
    <row r="273" spans="1:12" ht="40.5" x14ac:dyDescent="0.25">
      <c r="A273" s="125">
        <v>267</v>
      </c>
      <c r="B273" s="125" t="s">
        <v>917</v>
      </c>
      <c r="C273" s="138" t="s">
        <v>997</v>
      </c>
      <c r="D273" s="125" t="s">
        <v>113</v>
      </c>
      <c r="E273" s="125" t="s">
        <v>403</v>
      </c>
      <c r="F273" s="127">
        <v>231110081700146</v>
      </c>
      <c r="G273" s="143" t="s">
        <v>1080</v>
      </c>
      <c r="H273" s="144" t="s">
        <v>1081</v>
      </c>
      <c r="I273" s="125" t="s">
        <v>183</v>
      </c>
      <c r="J273" s="125">
        <v>1</v>
      </c>
      <c r="K273" s="125">
        <v>17490000</v>
      </c>
      <c r="L273" s="121">
        <f t="shared" si="16"/>
        <v>17490</v>
      </c>
    </row>
    <row r="274" spans="1:12" ht="60.75" x14ac:dyDescent="0.25">
      <c r="A274" s="125">
        <v>268</v>
      </c>
      <c r="B274" s="125" t="s">
        <v>917</v>
      </c>
      <c r="C274" s="138" t="s">
        <v>998</v>
      </c>
      <c r="D274" s="125" t="s">
        <v>113</v>
      </c>
      <c r="E274" s="125" t="s">
        <v>368</v>
      </c>
      <c r="F274" s="127">
        <v>23110012265998</v>
      </c>
      <c r="G274" s="143" t="s">
        <v>1098</v>
      </c>
      <c r="H274" s="144" t="s">
        <v>1099</v>
      </c>
      <c r="I274" s="125" t="s">
        <v>377</v>
      </c>
      <c r="J274" s="125">
        <v>75</v>
      </c>
      <c r="K274" s="125">
        <v>13559466.665999999</v>
      </c>
      <c r="L274" s="121">
        <f t="shared" si="16"/>
        <v>1016959.99995</v>
      </c>
    </row>
    <row r="275" spans="1:12" ht="141.75" x14ac:dyDescent="0.25">
      <c r="A275" s="125">
        <v>269</v>
      </c>
      <c r="B275" s="125" t="s">
        <v>917</v>
      </c>
      <c r="C275" s="138" t="s">
        <v>939</v>
      </c>
      <c r="D275" s="125" t="s">
        <v>113</v>
      </c>
      <c r="E275" s="133" t="s">
        <v>759</v>
      </c>
      <c r="F275" s="127">
        <v>231100241613631</v>
      </c>
      <c r="G275" s="143" t="s">
        <v>270</v>
      </c>
      <c r="H275" s="144" t="s">
        <v>326</v>
      </c>
      <c r="I275" s="125" t="s">
        <v>1121</v>
      </c>
      <c r="J275" s="125">
        <v>1</v>
      </c>
      <c r="K275" s="164">
        <v>125944000</v>
      </c>
      <c r="L275" s="121">
        <v>125944</v>
      </c>
    </row>
    <row r="276" spans="1:12" ht="141.75" x14ac:dyDescent="0.25">
      <c r="A276" s="125">
        <v>270</v>
      </c>
      <c r="B276" s="125" t="s">
        <v>917</v>
      </c>
      <c r="C276" s="138" t="s">
        <v>794</v>
      </c>
      <c r="D276" s="125" t="s">
        <v>113</v>
      </c>
      <c r="E276" s="133" t="s">
        <v>759</v>
      </c>
      <c r="F276" s="127">
        <v>231100241842459</v>
      </c>
      <c r="G276" s="143" t="s">
        <v>298</v>
      </c>
      <c r="H276" s="144" t="s">
        <v>339</v>
      </c>
      <c r="I276" s="125" t="s">
        <v>1121</v>
      </c>
      <c r="J276" s="125">
        <v>9</v>
      </c>
      <c r="K276" s="125">
        <v>421000</v>
      </c>
      <c r="L276" s="121">
        <f t="shared" si="16"/>
        <v>3789</v>
      </c>
    </row>
    <row r="277" spans="1:12" ht="60.75" x14ac:dyDescent="0.25">
      <c r="A277" s="125">
        <v>271</v>
      </c>
      <c r="B277" s="125" t="s">
        <v>917</v>
      </c>
      <c r="C277" s="139" t="s">
        <v>999</v>
      </c>
      <c r="D277" s="125" t="s">
        <v>113</v>
      </c>
      <c r="E277" s="125" t="s">
        <v>403</v>
      </c>
      <c r="F277" s="127">
        <v>231110081691254</v>
      </c>
      <c r="G277" s="143" t="s">
        <v>1100</v>
      </c>
      <c r="H277" s="144" t="s">
        <v>1101</v>
      </c>
      <c r="I277" s="125" t="s">
        <v>183</v>
      </c>
      <c r="J277" s="125">
        <v>54</v>
      </c>
      <c r="K277" s="125">
        <v>85000</v>
      </c>
      <c r="L277" s="121">
        <f t="shared" si="16"/>
        <v>4590</v>
      </c>
    </row>
    <row r="278" spans="1:12" ht="60.75" x14ac:dyDescent="0.25">
      <c r="A278" s="125">
        <v>272</v>
      </c>
      <c r="B278" s="125" t="s">
        <v>917</v>
      </c>
      <c r="C278" s="138" t="s">
        <v>1000</v>
      </c>
      <c r="D278" s="125" t="s">
        <v>113</v>
      </c>
      <c r="E278" s="125" t="s">
        <v>403</v>
      </c>
      <c r="F278" s="127">
        <v>231110081691526</v>
      </c>
      <c r="G278" s="143" t="s">
        <v>1102</v>
      </c>
      <c r="H278" s="144" t="s">
        <v>1103</v>
      </c>
      <c r="I278" s="125" t="s">
        <v>1119</v>
      </c>
      <c r="J278" s="125">
        <v>450</v>
      </c>
      <c r="K278" s="125">
        <v>10900</v>
      </c>
      <c r="L278" s="121">
        <f t="shared" si="16"/>
        <v>4905</v>
      </c>
    </row>
    <row r="279" spans="1:12" ht="40.5" x14ac:dyDescent="0.25">
      <c r="A279" s="125">
        <v>273</v>
      </c>
      <c r="B279" s="125" t="s">
        <v>917</v>
      </c>
      <c r="C279" s="138" t="s">
        <v>993</v>
      </c>
      <c r="D279" s="125" t="s">
        <v>113</v>
      </c>
      <c r="E279" s="125" t="s">
        <v>403</v>
      </c>
      <c r="F279" s="127">
        <v>231110081691755</v>
      </c>
      <c r="G279" s="143" t="s">
        <v>1039</v>
      </c>
      <c r="H279" s="144" t="s">
        <v>1040</v>
      </c>
      <c r="I279" s="125" t="s">
        <v>183</v>
      </c>
      <c r="J279" s="125">
        <v>25</v>
      </c>
      <c r="K279" s="125">
        <v>33000</v>
      </c>
      <c r="L279" s="121">
        <f t="shared" si="16"/>
        <v>825</v>
      </c>
    </row>
    <row r="280" spans="1:12" ht="147" x14ac:dyDescent="0.25">
      <c r="A280" s="125">
        <v>274</v>
      </c>
      <c r="B280" s="125" t="s">
        <v>917</v>
      </c>
      <c r="C280" s="125" t="s">
        <v>1001</v>
      </c>
      <c r="D280" s="125" t="s">
        <v>113</v>
      </c>
      <c r="E280" s="140" t="s">
        <v>924</v>
      </c>
      <c r="F280" s="141">
        <v>231100341976122</v>
      </c>
      <c r="G280" s="143" t="s">
        <v>1104</v>
      </c>
      <c r="H280" s="147" t="s">
        <v>1105</v>
      </c>
      <c r="I280" s="125" t="s">
        <v>1121</v>
      </c>
      <c r="J280" s="125">
        <v>1</v>
      </c>
      <c r="K280" s="125">
        <v>135925400</v>
      </c>
      <c r="L280" s="121">
        <f t="shared" si="16"/>
        <v>135925.4</v>
      </c>
    </row>
    <row r="281" spans="1:12" ht="147" x14ac:dyDescent="0.25">
      <c r="A281" s="125">
        <v>275</v>
      </c>
      <c r="B281" s="125" t="s">
        <v>917</v>
      </c>
      <c r="C281" s="125" t="s">
        <v>1001</v>
      </c>
      <c r="D281" s="125" t="s">
        <v>113</v>
      </c>
      <c r="E281" s="140" t="s">
        <v>924</v>
      </c>
      <c r="F281" s="141">
        <v>231100341915176</v>
      </c>
      <c r="G281" s="143" t="s">
        <v>1106</v>
      </c>
      <c r="H281" s="147" t="s">
        <v>1107</v>
      </c>
      <c r="I281" s="125" t="s">
        <v>1121</v>
      </c>
      <c r="J281" s="125">
        <v>1</v>
      </c>
      <c r="K281" s="125">
        <v>199133629</v>
      </c>
      <c r="L281" s="121">
        <f t="shared" si="16"/>
        <v>199133.62899999999</v>
      </c>
    </row>
    <row r="282" spans="1:12" ht="147" x14ac:dyDescent="0.25">
      <c r="A282" s="125">
        <v>276</v>
      </c>
      <c r="B282" s="125" t="s">
        <v>917</v>
      </c>
      <c r="C282" s="125" t="s">
        <v>1001</v>
      </c>
      <c r="D282" s="125" t="s">
        <v>113</v>
      </c>
      <c r="E282" s="140" t="s">
        <v>924</v>
      </c>
      <c r="F282" s="141">
        <v>231100341886129</v>
      </c>
      <c r="G282" s="143" t="s">
        <v>1019</v>
      </c>
      <c r="H282" s="147" t="s">
        <v>1020</v>
      </c>
      <c r="I282" s="125" t="s">
        <v>1121</v>
      </c>
      <c r="J282" s="125">
        <v>1</v>
      </c>
      <c r="K282" s="125">
        <v>1672000000</v>
      </c>
      <c r="L282" s="121">
        <f t="shared" si="16"/>
        <v>1672000</v>
      </c>
    </row>
    <row r="283" spans="1:12" ht="147" x14ac:dyDescent="0.25">
      <c r="A283" s="125">
        <v>277</v>
      </c>
      <c r="B283" s="125" t="s">
        <v>917</v>
      </c>
      <c r="C283" s="138" t="s">
        <v>1002</v>
      </c>
      <c r="D283" s="125" t="s">
        <v>1003</v>
      </c>
      <c r="E283" s="140" t="s">
        <v>759</v>
      </c>
      <c r="F283" s="141">
        <v>231100241931878</v>
      </c>
      <c r="G283" s="143" t="s">
        <v>1108</v>
      </c>
      <c r="H283" s="147" t="s">
        <v>1109</v>
      </c>
      <c r="I283" s="125" t="s">
        <v>1121</v>
      </c>
      <c r="J283" s="125">
        <v>1</v>
      </c>
      <c r="K283" s="125">
        <v>1092695746</v>
      </c>
      <c r="L283" s="121">
        <f t="shared" si="16"/>
        <v>1092695.746</v>
      </c>
    </row>
    <row r="284" spans="1:12" ht="60.75" x14ac:dyDescent="0.25">
      <c r="A284" s="125">
        <v>278</v>
      </c>
      <c r="B284" s="125" t="s">
        <v>917</v>
      </c>
      <c r="C284" s="138" t="s">
        <v>1004</v>
      </c>
      <c r="D284" s="125" t="s">
        <v>1003</v>
      </c>
      <c r="E284" s="125" t="s">
        <v>1005</v>
      </c>
      <c r="F284" s="142">
        <v>231100101649507</v>
      </c>
      <c r="G284" s="148" t="s">
        <v>1110</v>
      </c>
      <c r="H284" s="149" t="s">
        <v>832</v>
      </c>
      <c r="I284" s="125" t="s">
        <v>1121</v>
      </c>
      <c r="J284" s="125">
        <v>9</v>
      </c>
      <c r="K284" s="125">
        <v>14342666.699999999</v>
      </c>
      <c r="L284" s="168">
        <v>129084</v>
      </c>
    </row>
    <row r="285" spans="1:12" ht="60.75" x14ac:dyDescent="0.25">
      <c r="A285" s="125">
        <v>279</v>
      </c>
      <c r="B285" s="125" t="s">
        <v>917</v>
      </c>
      <c r="C285" s="138" t="s">
        <v>640</v>
      </c>
      <c r="D285" s="125" t="s">
        <v>1003</v>
      </c>
      <c r="E285" s="125" t="s">
        <v>1006</v>
      </c>
      <c r="F285" s="141">
        <v>231110081524490</v>
      </c>
      <c r="G285" s="143" t="s">
        <v>1111</v>
      </c>
      <c r="H285" s="147" t="s">
        <v>1112</v>
      </c>
      <c r="I285" s="125" t="s">
        <v>183</v>
      </c>
      <c r="J285" s="125">
        <v>20</v>
      </c>
      <c r="K285" s="125">
        <v>215000</v>
      </c>
      <c r="L285" s="121">
        <f t="shared" si="16"/>
        <v>4300</v>
      </c>
    </row>
    <row r="286" spans="1:12" ht="60.75" x14ac:dyDescent="0.25">
      <c r="A286" s="125">
        <v>280</v>
      </c>
      <c r="B286" s="125" t="s">
        <v>917</v>
      </c>
      <c r="C286" s="138" t="s">
        <v>640</v>
      </c>
      <c r="D286" s="125" t="s">
        <v>1003</v>
      </c>
      <c r="E286" s="125" t="s">
        <v>1006</v>
      </c>
      <c r="F286" s="141">
        <v>231110081524686</v>
      </c>
      <c r="G286" s="143" t="s">
        <v>1111</v>
      </c>
      <c r="H286" s="147" t="s">
        <v>1112</v>
      </c>
      <c r="I286" s="125" t="s">
        <v>183</v>
      </c>
      <c r="J286" s="125">
        <v>60</v>
      </c>
      <c r="K286" s="125">
        <v>1345000</v>
      </c>
      <c r="L286" s="121">
        <f t="shared" si="16"/>
        <v>80700</v>
      </c>
    </row>
    <row r="287" spans="1:12" ht="147" x14ac:dyDescent="0.25">
      <c r="A287" s="125">
        <v>281</v>
      </c>
      <c r="B287" s="125" t="s">
        <v>917</v>
      </c>
      <c r="C287" s="138" t="s">
        <v>1007</v>
      </c>
      <c r="D287" s="125" t="s">
        <v>1003</v>
      </c>
      <c r="E287" s="140" t="s">
        <v>1008</v>
      </c>
      <c r="F287" s="141">
        <v>231100451891616</v>
      </c>
      <c r="G287" s="143" t="s">
        <v>1113</v>
      </c>
      <c r="H287" s="147" t="s">
        <v>1114</v>
      </c>
      <c r="I287" s="125" t="s">
        <v>1121</v>
      </c>
      <c r="J287" s="125">
        <v>1</v>
      </c>
      <c r="K287" s="125">
        <v>1215429.6000000001</v>
      </c>
      <c r="L287" s="121">
        <f t="shared" si="16"/>
        <v>1215.4296000000002</v>
      </c>
    </row>
    <row r="288" spans="1:12" ht="40.5" x14ac:dyDescent="0.25">
      <c r="A288" s="125">
        <v>282</v>
      </c>
      <c r="B288" s="125" t="s">
        <v>917</v>
      </c>
      <c r="C288" s="138" t="s">
        <v>947</v>
      </c>
      <c r="D288" s="125" t="s">
        <v>1003</v>
      </c>
      <c r="E288" s="125" t="s">
        <v>368</v>
      </c>
      <c r="F288" s="141">
        <v>23110012274640</v>
      </c>
      <c r="G288" s="143" t="s">
        <v>1052</v>
      </c>
      <c r="H288" s="147" t="s">
        <v>1053</v>
      </c>
      <c r="I288" s="125" t="s">
        <v>1121</v>
      </c>
      <c r="J288" s="125">
        <v>51900</v>
      </c>
      <c r="K288" s="125">
        <v>2310.3506000000002</v>
      </c>
      <c r="L288" s="121">
        <f t="shared" si="16"/>
        <v>119907.19614000001</v>
      </c>
    </row>
    <row r="289" spans="1:12" ht="147" x14ac:dyDescent="0.25">
      <c r="A289" s="125">
        <v>283</v>
      </c>
      <c r="B289" s="125" t="s">
        <v>917</v>
      </c>
      <c r="C289" s="138" t="s">
        <v>918</v>
      </c>
      <c r="D289" s="125" t="s">
        <v>1003</v>
      </c>
      <c r="E289" s="140" t="s">
        <v>919</v>
      </c>
      <c r="F289" s="141">
        <v>231100421871269</v>
      </c>
      <c r="G289" s="143" t="s">
        <v>1115</v>
      </c>
      <c r="H289" s="147" t="s">
        <v>1116</v>
      </c>
      <c r="I289" s="125" t="s">
        <v>1119</v>
      </c>
      <c r="J289" s="125">
        <v>4092</v>
      </c>
      <c r="K289" s="125">
        <v>7616.7155000000002</v>
      </c>
      <c r="L289" s="121">
        <f t="shared" si="16"/>
        <v>31167.599826000001</v>
      </c>
    </row>
    <row r="290" spans="1:12" ht="40.5" x14ac:dyDescent="0.25">
      <c r="A290" s="125">
        <v>284</v>
      </c>
      <c r="B290" s="125" t="s">
        <v>917</v>
      </c>
      <c r="C290" s="138" t="s">
        <v>1009</v>
      </c>
      <c r="D290" s="125" t="s">
        <v>1003</v>
      </c>
      <c r="E290" s="125" t="s">
        <v>1006</v>
      </c>
      <c r="F290" s="141">
        <v>231110081703190</v>
      </c>
      <c r="G290" s="143" t="s">
        <v>1084</v>
      </c>
      <c r="H290" s="147" t="s">
        <v>480</v>
      </c>
      <c r="I290" s="125" t="s">
        <v>183</v>
      </c>
      <c r="J290" s="125">
        <v>1</v>
      </c>
      <c r="K290" s="125">
        <v>22790000</v>
      </c>
      <c r="L290" s="121">
        <f t="shared" si="16"/>
        <v>22790</v>
      </c>
    </row>
    <row r="291" spans="1:12" ht="40.5" x14ac:dyDescent="0.25">
      <c r="A291" s="125">
        <v>285</v>
      </c>
      <c r="B291" s="125" t="s">
        <v>917</v>
      </c>
      <c r="C291" s="138" t="s">
        <v>496</v>
      </c>
      <c r="D291" s="125" t="s">
        <v>1003</v>
      </c>
      <c r="E291" s="125" t="s">
        <v>1006</v>
      </c>
      <c r="F291" s="141">
        <v>231110081703197</v>
      </c>
      <c r="G291" s="143" t="s">
        <v>1084</v>
      </c>
      <c r="H291" s="147" t="s">
        <v>480</v>
      </c>
      <c r="I291" s="125" t="s">
        <v>377</v>
      </c>
      <c r="J291" s="125">
        <v>1</v>
      </c>
      <c r="K291" s="125">
        <v>22490000</v>
      </c>
      <c r="L291" s="121">
        <f t="shared" si="16"/>
        <v>22490</v>
      </c>
    </row>
    <row r="292" spans="1:12" ht="40.5" x14ac:dyDescent="0.25">
      <c r="A292" s="125">
        <v>286</v>
      </c>
      <c r="B292" s="125" t="s">
        <v>917</v>
      </c>
      <c r="C292" s="138" t="s">
        <v>1010</v>
      </c>
      <c r="D292" s="125" t="s">
        <v>1003</v>
      </c>
      <c r="E292" s="125" t="s">
        <v>1005</v>
      </c>
      <c r="F292" s="141">
        <v>231100101268138</v>
      </c>
      <c r="G292" s="143" t="s">
        <v>1117</v>
      </c>
      <c r="H292" s="147" t="s">
        <v>1118</v>
      </c>
      <c r="I292" s="125" t="s">
        <v>359</v>
      </c>
      <c r="J292" s="125">
        <v>2115.41</v>
      </c>
      <c r="K292" s="125">
        <v>1040</v>
      </c>
      <c r="L292" s="121">
        <v>2200.02</v>
      </c>
    </row>
    <row r="293" spans="1:12" ht="60.75" x14ac:dyDescent="0.25">
      <c r="A293" s="125">
        <v>287</v>
      </c>
      <c r="B293" s="125" t="s">
        <v>917</v>
      </c>
      <c r="C293" s="139" t="s">
        <v>640</v>
      </c>
      <c r="D293" s="125" t="s">
        <v>1003</v>
      </c>
      <c r="E293" s="125" t="s">
        <v>1006</v>
      </c>
      <c r="F293" s="141">
        <v>231110081524721</v>
      </c>
      <c r="G293" s="143" t="s">
        <v>1111</v>
      </c>
      <c r="H293" s="147" t="s">
        <v>1112</v>
      </c>
      <c r="I293" s="125" t="s">
        <v>183</v>
      </c>
      <c r="J293" s="125">
        <v>20</v>
      </c>
      <c r="K293" s="125">
        <v>21000</v>
      </c>
      <c r="L293" s="150">
        <f t="shared" si="16"/>
        <v>420</v>
      </c>
    </row>
    <row r="294" spans="1:12" ht="25.5" customHeight="1" x14ac:dyDescent="0.25">
      <c r="I294" s="165"/>
      <c r="J294" s="165"/>
      <c r="K294" s="165"/>
      <c r="L294" s="259">
        <f>SUM(L7:L293)</f>
        <v>20842357.234268866</v>
      </c>
    </row>
  </sheetData>
  <autoFilter ref="A5:L6" xr:uid="{00000000-0001-0000-0400-000000000000}">
    <filterColumn colId="6" showButton="0"/>
  </autoFilter>
  <mergeCells count="14">
    <mergeCell ref="I1:L1"/>
    <mergeCell ref="E5:E6"/>
    <mergeCell ref="F5:F6"/>
    <mergeCell ref="L5:L6"/>
    <mergeCell ref="I5:I6"/>
    <mergeCell ref="J5:J6"/>
    <mergeCell ref="A5:A6"/>
    <mergeCell ref="B5:B6"/>
    <mergeCell ref="C5:C6"/>
    <mergeCell ref="D5:D6"/>
    <mergeCell ref="K2:L2"/>
    <mergeCell ref="A3:L3"/>
    <mergeCell ref="K5:K6"/>
    <mergeCell ref="G5:H5"/>
  </mergeCells>
  <printOptions horizontalCentered="1"/>
  <pageMargins left="0.19685039370078741" right="0.19685039370078741" top="0.19685039370078741" bottom="0.19685039370078741" header="0" footer="0"/>
  <pageSetup paperSize="9" scale="4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M12"/>
  <sheetViews>
    <sheetView view="pageBreakPreview" topLeftCell="A7" zoomScale="85" zoomScaleNormal="70" zoomScaleSheetLayoutView="85" workbookViewId="0">
      <selection activeCell="F6" sqref="F6"/>
    </sheetView>
  </sheetViews>
  <sheetFormatPr defaultColWidth="9.140625" defaultRowHeight="18.75" x14ac:dyDescent="0.25"/>
  <cols>
    <col min="1" max="1" width="8.140625" style="22" customWidth="1"/>
    <col min="2" max="2" width="14.28515625" style="24" customWidth="1"/>
    <col min="3" max="3" width="43" style="22" customWidth="1"/>
    <col min="4" max="4" width="26.85546875" style="24" customWidth="1"/>
    <col min="5" max="5" width="23.7109375" style="24" customWidth="1"/>
    <col min="6" max="6" width="26.5703125" style="24" customWidth="1"/>
    <col min="7" max="7" width="18.5703125" style="24" customWidth="1"/>
    <col min="8" max="8" width="21.7109375" style="24" customWidth="1"/>
    <col min="9" max="9" width="16.7109375" style="22" customWidth="1"/>
    <col min="10" max="12" width="15.7109375" style="22" customWidth="1"/>
    <col min="13" max="16" width="18.7109375" style="22" customWidth="1"/>
    <col min="17" max="22" width="15.7109375" style="22" customWidth="1"/>
    <col min="23" max="16384" width="9.140625" style="22"/>
  </cols>
  <sheetData>
    <row r="1" spans="1:13" ht="93.75" customHeight="1" x14ac:dyDescent="0.25">
      <c r="F1" s="177" t="s">
        <v>86</v>
      </c>
      <c r="G1" s="177"/>
      <c r="H1" s="177"/>
    </row>
    <row r="2" spans="1:13" x14ac:dyDescent="0.25">
      <c r="H2" s="49"/>
    </row>
    <row r="3" spans="1:13" ht="81.75" customHeight="1" x14ac:dyDescent="0.25">
      <c r="A3" s="185" t="s">
        <v>1131</v>
      </c>
      <c r="B3" s="185"/>
      <c r="C3" s="185"/>
      <c r="D3" s="185"/>
      <c r="E3" s="185"/>
      <c r="F3" s="185"/>
      <c r="G3" s="185"/>
      <c r="H3" s="185"/>
      <c r="I3" s="23"/>
      <c r="J3" s="23"/>
      <c r="K3" s="23"/>
      <c r="L3" s="23"/>
    </row>
    <row r="4" spans="1:13" x14ac:dyDescent="0.25">
      <c r="H4" s="25"/>
    </row>
    <row r="5" spans="1:13" ht="45" customHeight="1" x14ac:dyDescent="0.25">
      <c r="A5" s="204" t="s">
        <v>13</v>
      </c>
      <c r="B5" s="204" t="s">
        <v>14</v>
      </c>
      <c r="C5" s="204" t="s">
        <v>54</v>
      </c>
      <c r="D5" s="204" t="s">
        <v>32</v>
      </c>
      <c r="E5" s="204" t="s">
        <v>10</v>
      </c>
      <c r="F5" s="184" t="s">
        <v>55</v>
      </c>
      <c r="G5" s="184"/>
      <c r="H5" s="204" t="s">
        <v>69</v>
      </c>
      <c r="M5" s="26"/>
    </row>
    <row r="6" spans="1:13" ht="126.75" customHeight="1" x14ac:dyDescent="0.25">
      <c r="A6" s="205"/>
      <c r="B6" s="205"/>
      <c r="C6" s="205"/>
      <c r="D6" s="205"/>
      <c r="E6" s="205"/>
      <c r="F6" s="56" t="s">
        <v>61</v>
      </c>
      <c r="G6" s="56" t="s">
        <v>64</v>
      </c>
      <c r="H6" s="205"/>
    </row>
    <row r="7" spans="1:13" ht="37.5" customHeight="1" x14ac:dyDescent="0.25">
      <c r="A7" s="27"/>
      <c r="B7" s="210" t="s">
        <v>1132</v>
      </c>
      <c r="C7" s="211"/>
      <c r="D7" s="211"/>
      <c r="E7" s="211"/>
      <c r="F7" s="211"/>
      <c r="G7" s="211"/>
      <c r="H7" s="212"/>
    </row>
    <row r="8" spans="1:13" ht="78.75" customHeight="1" x14ac:dyDescent="0.25">
      <c r="A8" s="101"/>
      <c r="B8" s="101"/>
      <c r="C8" s="97"/>
      <c r="D8" s="97"/>
      <c r="E8" s="112"/>
      <c r="F8" s="96"/>
      <c r="G8" s="101"/>
      <c r="H8" s="111"/>
    </row>
    <row r="9" spans="1:13" ht="76.5" customHeight="1" x14ac:dyDescent="0.25">
      <c r="A9" s="101"/>
      <c r="B9" s="101"/>
      <c r="C9" s="97"/>
      <c r="D9" s="97"/>
      <c r="E9" s="112"/>
      <c r="F9" s="96"/>
      <c r="G9" s="101"/>
      <c r="H9" s="111"/>
    </row>
    <row r="10" spans="1:13" ht="84.75" customHeight="1" x14ac:dyDescent="0.25">
      <c r="A10" s="101"/>
      <c r="B10" s="101"/>
      <c r="C10" s="97"/>
      <c r="D10" s="97"/>
      <c r="E10" s="112"/>
      <c r="F10" s="96"/>
      <c r="G10" s="101"/>
      <c r="H10" s="111"/>
    </row>
    <row r="11" spans="1:13" ht="84.75" customHeight="1" x14ac:dyDescent="0.25">
      <c r="A11" s="101"/>
      <c r="B11" s="101"/>
      <c r="C11" s="97"/>
      <c r="D11" s="97"/>
      <c r="E11" s="112"/>
      <c r="F11" s="96"/>
      <c r="G11" s="101"/>
      <c r="H11" s="111"/>
    </row>
    <row r="12" spans="1:13" x14ac:dyDescent="0.25">
      <c r="B12" s="209" t="s">
        <v>80</v>
      </c>
      <c r="C12" s="209"/>
      <c r="D12" s="209"/>
      <c r="E12" s="209"/>
      <c r="F12" s="209"/>
      <c r="G12" s="209"/>
      <c r="H12" s="209"/>
    </row>
  </sheetData>
  <autoFilter ref="A5:M9" xr:uid="{00000000-0009-0000-0000-000005000000}">
    <filterColumn colId="6" showButton="0"/>
  </autoFilter>
  <mergeCells count="11">
    <mergeCell ref="B12:H12"/>
    <mergeCell ref="F1:H1"/>
    <mergeCell ref="H5:H6"/>
    <mergeCell ref="E5:E6"/>
    <mergeCell ref="F5:G5"/>
    <mergeCell ref="A3:H3"/>
    <mergeCell ref="A5:A6"/>
    <mergeCell ref="B5:B6"/>
    <mergeCell ref="C5:C6"/>
    <mergeCell ref="D5:D6"/>
    <mergeCell ref="B7:H7"/>
  </mergeCells>
  <printOptions horizontalCentered="1"/>
  <pageMargins left="0.19685039370078741" right="0.19685039370078741" top="0.19685039370078741" bottom="0.19685039370078741" header="0" footer="0"/>
  <pageSetup paperSize="9" scale="7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P14"/>
  <sheetViews>
    <sheetView topLeftCell="A4" zoomScaleNormal="100" workbookViewId="0">
      <selection activeCell="D28" sqref="D28"/>
    </sheetView>
  </sheetViews>
  <sheetFormatPr defaultColWidth="9.140625" defaultRowHeight="15" x14ac:dyDescent="0.25"/>
  <cols>
    <col min="1" max="1" width="9.140625" style="64"/>
    <col min="2" max="2" width="27.7109375" style="69" customWidth="1"/>
    <col min="3" max="3" width="15.140625" style="68" customWidth="1"/>
    <col min="4" max="4" width="20.28515625" style="38" customWidth="1"/>
    <col min="5" max="5" width="26.42578125" style="38" customWidth="1"/>
    <col min="6" max="7" width="19.140625" style="38" customWidth="1"/>
    <col min="8" max="8" width="18.140625" style="38" customWidth="1"/>
    <col min="9" max="16384" width="9.140625" style="38"/>
  </cols>
  <sheetData>
    <row r="1" spans="1:16" ht="60.75" customHeight="1" x14ac:dyDescent="0.25">
      <c r="F1" s="193" t="s">
        <v>126</v>
      </c>
      <c r="G1" s="171"/>
      <c r="H1" s="171"/>
    </row>
    <row r="2" spans="1:16" x14ac:dyDescent="0.25">
      <c r="F2" s="171"/>
      <c r="G2" s="171"/>
      <c r="H2" s="171"/>
    </row>
    <row r="3" spans="1:16" ht="46.5" customHeight="1" x14ac:dyDescent="0.25">
      <c r="A3" s="216" t="s">
        <v>125</v>
      </c>
      <c r="B3" s="216"/>
      <c r="C3" s="216"/>
      <c r="D3" s="216"/>
      <c r="E3" s="216"/>
      <c r="F3" s="216"/>
      <c r="G3" s="216"/>
      <c r="H3" s="216"/>
    </row>
    <row r="4" spans="1:16" x14ac:dyDescent="0.25">
      <c r="H4" s="79"/>
    </row>
    <row r="5" spans="1:16" s="65" customFormat="1" ht="43.5" customHeight="1" x14ac:dyDescent="0.25">
      <c r="A5" s="213" t="s">
        <v>13</v>
      </c>
      <c r="B5" s="213" t="s">
        <v>124</v>
      </c>
      <c r="C5" s="213" t="s">
        <v>123</v>
      </c>
      <c r="D5" s="217" t="s">
        <v>122</v>
      </c>
      <c r="E5" s="218"/>
      <c r="F5" s="213" t="s">
        <v>121</v>
      </c>
      <c r="G5" s="213" t="s">
        <v>120</v>
      </c>
      <c r="H5" s="213" t="s">
        <v>119</v>
      </c>
    </row>
    <row r="6" spans="1:16" s="65" customFormat="1" ht="105" customHeight="1" x14ac:dyDescent="0.25">
      <c r="A6" s="214"/>
      <c r="B6" s="214"/>
      <c r="C6" s="214"/>
      <c r="D6" s="78" t="s">
        <v>118</v>
      </c>
      <c r="E6" s="78" t="s">
        <v>117</v>
      </c>
      <c r="F6" s="214"/>
      <c r="G6" s="214"/>
      <c r="H6" s="214"/>
    </row>
    <row r="7" spans="1:16" x14ac:dyDescent="0.25">
      <c r="A7" s="73">
        <v>1</v>
      </c>
      <c r="B7" s="76"/>
      <c r="C7" s="77"/>
      <c r="D7" s="74"/>
      <c r="E7" s="74"/>
      <c r="F7" s="74"/>
      <c r="G7" s="74"/>
      <c r="H7" s="74"/>
    </row>
    <row r="8" spans="1:16" x14ac:dyDescent="0.25">
      <c r="A8" s="73">
        <f>+A7+1</f>
        <v>2</v>
      </c>
      <c r="B8" s="76"/>
      <c r="C8" s="75"/>
      <c r="D8" s="74"/>
      <c r="E8" s="74"/>
      <c r="F8" s="74"/>
      <c r="G8" s="74"/>
      <c r="H8" s="74"/>
    </row>
    <row r="9" spans="1:16" x14ac:dyDescent="0.25">
      <c r="A9" s="73">
        <f>+A8+1</f>
        <v>3</v>
      </c>
      <c r="B9" s="76"/>
      <c r="C9" s="75"/>
      <c r="D9" s="74"/>
      <c r="E9" s="74"/>
      <c r="F9" s="74"/>
      <c r="G9" s="74"/>
      <c r="H9" s="74"/>
    </row>
    <row r="10" spans="1:16" x14ac:dyDescent="0.25">
      <c r="A10" s="73">
        <f>+A9+1</f>
        <v>4</v>
      </c>
      <c r="B10" s="72"/>
      <c r="C10" s="71"/>
      <c r="D10" s="70"/>
      <c r="E10" s="70"/>
      <c r="F10" s="70"/>
      <c r="G10" s="70"/>
      <c r="H10" s="70"/>
    </row>
    <row r="11" spans="1:16" x14ac:dyDescent="0.25">
      <c r="A11" s="73">
        <f>+A10+1</f>
        <v>5</v>
      </c>
      <c r="B11" s="72"/>
      <c r="C11" s="71"/>
      <c r="D11" s="70"/>
      <c r="E11" s="70"/>
      <c r="F11" s="70"/>
      <c r="G11" s="70"/>
      <c r="H11" s="70"/>
    </row>
    <row r="12" spans="1:16" x14ac:dyDescent="0.25">
      <c r="A12" s="73">
        <f>+A11+1</f>
        <v>6</v>
      </c>
      <c r="B12" s="72"/>
      <c r="C12" s="71"/>
      <c r="D12" s="70"/>
      <c r="E12" s="70"/>
      <c r="F12" s="70"/>
      <c r="G12" s="70"/>
      <c r="H12" s="70"/>
    </row>
    <row r="14" spans="1:16" ht="18.75" x14ac:dyDescent="0.25">
      <c r="A14" s="215" t="s">
        <v>116</v>
      </c>
      <c r="B14" s="215"/>
      <c r="C14" s="215"/>
      <c r="D14" s="215"/>
      <c r="E14" s="215"/>
      <c r="F14" s="215"/>
      <c r="G14" s="215"/>
      <c r="H14" s="215"/>
      <c r="I14" s="39"/>
      <c r="J14" s="39"/>
      <c r="K14" s="39"/>
      <c r="L14" s="39"/>
      <c r="M14" s="39"/>
      <c r="N14" s="39"/>
      <c r="O14" s="39"/>
      <c r="P14" s="39"/>
    </row>
  </sheetData>
  <mergeCells count="11">
    <mergeCell ref="G5:G6"/>
    <mergeCell ref="A14:H14"/>
    <mergeCell ref="F1:H1"/>
    <mergeCell ref="F2:H2"/>
    <mergeCell ref="A3:H3"/>
    <mergeCell ref="D5:E5"/>
    <mergeCell ref="C5:C6"/>
    <mergeCell ref="B5:B6"/>
    <mergeCell ref="A5:A6"/>
    <mergeCell ref="F5:F6"/>
    <mergeCell ref="H5:H6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K23"/>
  <sheetViews>
    <sheetView topLeftCell="A7" workbookViewId="0">
      <selection activeCell="H37" sqref="H37"/>
    </sheetView>
  </sheetViews>
  <sheetFormatPr defaultColWidth="9.140625" defaultRowHeight="15" x14ac:dyDescent="0.25"/>
  <cols>
    <col min="1" max="1" width="9.140625" style="66"/>
    <col min="2" max="2" width="35" style="69" customWidth="1"/>
    <col min="3" max="3" width="12.85546875" style="69" customWidth="1"/>
    <col min="4" max="5" width="12.85546875" style="68" customWidth="1"/>
    <col min="6" max="6" width="17.28515625" style="38" customWidth="1"/>
    <col min="7" max="7" width="17.140625" style="38" customWidth="1"/>
    <col min="8" max="10" width="15" style="38" customWidth="1"/>
    <col min="11" max="11" width="16.140625" style="38" customWidth="1"/>
    <col min="12" max="16384" width="9.140625" style="38"/>
  </cols>
  <sheetData>
    <row r="1" spans="1:11" ht="73.5" customHeight="1" x14ac:dyDescent="0.25">
      <c r="H1" s="169" t="s">
        <v>127</v>
      </c>
      <c r="I1" s="170"/>
      <c r="J1" s="170"/>
      <c r="K1" s="170"/>
    </row>
    <row r="2" spans="1:11" ht="70.150000000000006" customHeight="1" x14ac:dyDescent="0.25">
      <c r="A2" s="216" t="s">
        <v>128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</row>
    <row r="3" spans="1:11" x14ac:dyDescent="0.25">
      <c r="K3" s="79"/>
    </row>
    <row r="4" spans="1:11" s="67" customFormat="1" ht="33" customHeight="1" x14ac:dyDescent="0.25">
      <c r="A4" s="213" t="s">
        <v>13</v>
      </c>
      <c r="B4" s="213" t="s">
        <v>129</v>
      </c>
      <c r="C4" s="213" t="s">
        <v>130</v>
      </c>
      <c r="D4" s="213" t="s">
        <v>131</v>
      </c>
      <c r="E4" s="213" t="s">
        <v>132</v>
      </c>
      <c r="F4" s="217" t="s">
        <v>122</v>
      </c>
      <c r="G4" s="218"/>
      <c r="H4" s="213" t="s">
        <v>133</v>
      </c>
      <c r="I4" s="213" t="s">
        <v>120</v>
      </c>
      <c r="J4" s="213" t="s">
        <v>134</v>
      </c>
      <c r="K4" s="213" t="s">
        <v>135</v>
      </c>
    </row>
    <row r="5" spans="1:11" s="67" customFormat="1" ht="105.75" customHeight="1" x14ac:dyDescent="0.25">
      <c r="A5" s="214"/>
      <c r="B5" s="214"/>
      <c r="C5" s="214"/>
      <c r="D5" s="214"/>
      <c r="E5" s="214"/>
      <c r="F5" s="78" t="s">
        <v>136</v>
      </c>
      <c r="G5" s="78" t="s">
        <v>117</v>
      </c>
      <c r="H5" s="214"/>
      <c r="I5" s="214"/>
      <c r="J5" s="214"/>
      <c r="K5" s="214"/>
    </row>
    <row r="6" spans="1:11" ht="19.5" customHeight="1" x14ac:dyDescent="0.25">
      <c r="A6" s="80" t="s">
        <v>137</v>
      </c>
      <c r="B6" s="81" t="s">
        <v>138</v>
      </c>
      <c r="C6" s="76"/>
      <c r="D6" s="77"/>
      <c r="E6" s="77"/>
      <c r="F6" s="74"/>
      <c r="G6" s="74"/>
      <c r="H6" s="74"/>
      <c r="I6" s="74"/>
      <c r="J6" s="74"/>
      <c r="K6" s="74"/>
    </row>
    <row r="7" spans="1:11" ht="19.5" customHeight="1" x14ac:dyDescent="0.25">
      <c r="A7" s="80"/>
      <c r="B7" s="81"/>
      <c r="C7" s="76"/>
      <c r="D7" s="77"/>
      <c r="E7" s="77"/>
      <c r="F7" s="74"/>
      <c r="G7" s="74"/>
      <c r="H7" s="74"/>
      <c r="I7" s="74"/>
      <c r="J7" s="74"/>
      <c r="K7" s="74"/>
    </row>
    <row r="8" spans="1:11" ht="19.5" customHeight="1" x14ac:dyDescent="0.25">
      <c r="A8" s="80"/>
      <c r="B8" s="81"/>
      <c r="C8" s="76"/>
      <c r="D8" s="77"/>
      <c r="E8" s="77"/>
      <c r="F8" s="74"/>
      <c r="G8" s="74"/>
      <c r="H8" s="74"/>
      <c r="I8" s="74"/>
      <c r="J8" s="74"/>
      <c r="K8" s="74"/>
    </row>
    <row r="9" spans="1:11" ht="19.5" customHeight="1" x14ac:dyDescent="0.25">
      <c r="A9" s="80" t="s">
        <v>139</v>
      </c>
      <c r="B9" s="81" t="s">
        <v>140</v>
      </c>
      <c r="C9" s="76"/>
      <c r="D9" s="77"/>
      <c r="E9" s="77"/>
      <c r="F9" s="74"/>
      <c r="G9" s="74"/>
      <c r="H9" s="74"/>
      <c r="I9" s="74"/>
      <c r="J9" s="74"/>
      <c r="K9" s="74"/>
    </row>
    <row r="10" spans="1:11" ht="19.5" customHeight="1" x14ac:dyDescent="0.25">
      <c r="A10" s="80"/>
      <c r="B10" s="81"/>
      <c r="C10" s="76"/>
      <c r="D10" s="77"/>
      <c r="E10" s="77"/>
      <c r="F10" s="74"/>
      <c r="G10" s="74"/>
      <c r="H10" s="74"/>
      <c r="I10" s="74"/>
      <c r="J10" s="74"/>
      <c r="K10" s="74"/>
    </row>
    <row r="11" spans="1:11" ht="19.5" customHeight="1" x14ac:dyDescent="0.25">
      <c r="A11" s="80"/>
      <c r="B11" s="81"/>
      <c r="C11" s="76"/>
      <c r="D11" s="77"/>
      <c r="E11" s="77"/>
      <c r="F11" s="74"/>
      <c r="G11" s="74"/>
      <c r="H11" s="74"/>
      <c r="I11" s="74"/>
      <c r="J11" s="74"/>
      <c r="K11" s="74"/>
    </row>
    <row r="12" spans="1:11" ht="19.5" customHeight="1" x14ac:dyDescent="0.25">
      <c r="A12" s="80" t="s">
        <v>141</v>
      </c>
      <c r="B12" s="81" t="s">
        <v>142</v>
      </c>
      <c r="C12" s="76"/>
      <c r="D12" s="77"/>
      <c r="E12" s="77"/>
      <c r="F12" s="74"/>
      <c r="G12" s="74"/>
      <c r="H12" s="74"/>
      <c r="I12" s="74"/>
      <c r="J12" s="74"/>
      <c r="K12" s="74"/>
    </row>
    <row r="13" spans="1:11" ht="19.5" customHeight="1" x14ac:dyDescent="0.25">
      <c r="A13" s="80"/>
      <c r="B13" s="81"/>
      <c r="C13" s="76"/>
      <c r="D13" s="77"/>
      <c r="E13" s="77"/>
      <c r="F13" s="74"/>
      <c r="G13" s="74"/>
      <c r="H13" s="74"/>
      <c r="I13" s="74"/>
      <c r="J13" s="74"/>
      <c r="K13" s="74"/>
    </row>
    <row r="14" spans="1:11" ht="19.5" customHeight="1" x14ac:dyDescent="0.25">
      <c r="A14" s="80"/>
      <c r="B14" s="81"/>
      <c r="C14" s="76"/>
      <c r="D14" s="77"/>
      <c r="E14" s="77"/>
      <c r="F14" s="74"/>
      <c r="G14" s="74"/>
      <c r="H14" s="74"/>
      <c r="I14" s="74"/>
      <c r="J14" s="74"/>
      <c r="K14" s="74"/>
    </row>
    <row r="15" spans="1:11" ht="30" customHeight="1" x14ac:dyDescent="0.25">
      <c r="A15" s="80" t="s">
        <v>143</v>
      </c>
      <c r="B15" s="81" t="s">
        <v>144</v>
      </c>
      <c r="C15" s="76"/>
      <c r="D15" s="77"/>
      <c r="E15" s="77"/>
      <c r="F15" s="74"/>
      <c r="G15" s="74"/>
      <c r="H15" s="74"/>
      <c r="I15" s="74"/>
      <c r="J15" s="74"/>
      <c r="K15" s="74"/>
    </row>
    <row r="16" spans="1:11" ht="19.5" customHeight="1" x14ac:dyDescent="0.25">
      <c r="A16" s="80"/>
      <c r="B16" s="81"/>
      <c r="C16" s="76"/>
      <c r="D16" s="77"/>
      <c r="E16" s="77"/>
      <c r="F16" s="74"/>
      <c r="G16" s="74"/>
      <c r="H16" s="74"/>
      <c r="I16" s="74"/>
      <c r="J16" s="74"/>
      <c r="K16" s="74"/>
    </row>
    <row r="17" spans="1:11" ht="19.5" customHeight="1" x14ac:dyDescent="0.25">
      <c r="A17" s="80"/>
      <c r="B17" s="81"/>
      <c r="C17" s="76"/>
      <c r="D17" s="77"/>
      <c r="E17" s="77"/>
      <c r="F17" s="74"/>
      <c r="G17" s="74"/>
      <c r="H17" s="74"/>
      <c r="I17" s="74"/>
      <c r="J17" s="74"/>
      <c r="K17" s="74"/>
    </row>
    <row r="18" spans="1:11" ht="19.5" customHeight="1" x14ac:dyDescent="0.25">
      <c r="A18" s="80" t="s">
        <v>145</v>
      </c>
      <c r="B18" s="81" t="s">
        <v>146</v>
      </c>
      <c r="C18" s="76"/>
      <c r="D18" s="77"/>
      <c r="E18" s="77"/>
      <c r="F18" s="74"/>
      <c r="G18" s="74"/>
      <c r="H18" s="74"/>
      <c r="I18" s="74"/>
      <c r="J18" s="74"/>
      <c r="K18" s="74"/>
    </row>
    <row r="19" spans="1:11" ht="19.5" customHeight="1" x14ac:dyDescent="0.25">
      <c r="A19" s="80"/>
      <c r="B19" s="81"/>
      <c r="C19" s="76"/>
      <c r="D19" s="77"/>
      <c r="E19" s="77"/>
      <c r="F19" s="74"/>
      <c r="G19" s="74"/>
      <c r="H19" s="74"/>
      <c r="I19" s="74"/>
      <c r="J19" s="74"/>
      <c r="K19" s="74"/>
    </row>
    <row r="20" spans="1:11" ht="19.5" customHeight="1" x14ac:dyDescent="0.25">
      <c r="A20" s="80"/>
      <c r="B20" s="81"/>
      <c r="C20" s="76"/>
      <c r="D20" s="77"/>
      <c r="E20" s="77"/>
      <c r="F20" s="74"/>
      <c r="G20" s="74"/>
      <c r="H20" s="74"/>
      <c r="I20" s="74"/>
      <c r="J20" s="74"/>
      <c r="K20" s="74"/>
    </row>
    <row r="21" spans="1:11" ht="19.5" customHeight="1" x14ac:dyDescent="0.25">
      <c r="A21" s="80" t="s">
        <v>147</v>
      </c>
      <c r="B21" s="81" t="s">
        <v>148</v>
      </c>
      <c r="C21" s="76"/>
      <c r="D21" s="77"/>
      <c r="E21" s="77"/>
      <c r="F21" s="74"/>
      <c r="G21" s="74"/>
      <c r="H21" s="74"/>
      <c r="I21" s="74"/>
      <c r="J21" s="74"/>
      <c r="K21" s="74"/>
    </row>
    <row r="22" spans="1:11" ht="19.5" customHeight="1" x14ac:dyDescent="0.25">
      <c r="A22" s="73"/>
      <c r="B22" s="81"/>
      <c r="C22" s="76"/>
      <c r="D22" s="77"/>
      <c r="E22" s="77"/>
      <c r="F22" s="74"/>
      <c r="G22" s="74"/>
      <c r="H22" s="74"/>
      <c r="I22" s="74"/>
      <c r="J22" s="74"/>
      <c r="K22" s="74"/>
    </row>
    <row r="23" spans="1:11" ht="19.5" customHeight="1" x14ac:dyDescent="0.25">
      <c r="A23" s="73"/>
      <c r="B23" s="76"/>
      <c r="C23" s="76"/>
      <c r="D23" s="75"/>
      <c r="E23" s="75"/>
      <c r="F23" s="74"/>
      <c r="G23" s="74"/>
      <c r="H23" s="74"/>
      <c r="I23" s="74"/>
      <c r="J23" s="74"/>
      <c r="K23" s="74"/>
    </row>
  </sheetData>
  <mergeCells count="12">
    <mergeCell ref="J4:J5"/>
    <mergeCell ref="K4:K5"/>
    <mergeCell ref="H1:K1"/>
    <mergeCell ref="A2:K2"/>
    <mergeCell ref="A4:A5"/>
    <mergeCell ref="B4:B5"/>
    <mergeCell ref="C4:C5"/>
    <mergeCell ref="D4:D5"/>
    <mergeCell ref="E4:E5"/>
    <mergeCell ref="F4:G4"/>
    <mergeCell ref="H4:H5"/>
    <mergeCell ref="I4:I5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R25"/>
  <sheetViews>
    <sheetView workbookViewId="0">
      <selection activeCell="F9" sqref="F9"/>
    </sheetView>
  </sheetViews>
  <sheetFormatPr defaultRowHeight="15" x14ac:dyDescent="0.25"/>
  <cols>
    <col min="1" max="1" width="9.140625" style="38"/>
    <col min="2" max="2" width="18.140625" style="38" customWidth="1"/>
    <col min="3" max="3" width="34.140625" style="38" customWidth="1"/>
    <col min="4" max="4" width="22.85546875" style="38" customWidth="1"/>
    <col min="5" max="6" width="25.5703125" style="38" customWidth="1"/>
    <col min="7" max="16384" width="9.140625" style="38"/>
  </cols>
  <sheetData>
    <row r="1" spans="1:18" ht="77.25" customHeight="1" x14ac:dyDescent="0.25">
      <c r="E1" s="169" t="s">
        <v>149</v>
      </c>
      <c r="F1" s="170"/>
    </row>
    <row r="3" spans="1:18" ht="48" customHeight="1" x14ac:dyDescent="0.25">
      <c r="A3" s="219" t="s">
        <v>150</v>
      </c>
      <c r="B3" s="219"/>
      <c r="C3" s="219"/>
      <c r="D3" s="219"/>
      <c r="E3" s="219"/>
      <c r="F3" s="219"/>
      <c r="G3" s="82"/>
      <c r="H3" s="82"/>
      <c r="I3" s="82"/>
    </row>
    <row r="5" spans="1:18" ht="28.5" x14ac:dyDescent="0.25">
      <c r="A5" s="80" t="s">
        <v>13</v>
      </c>
      <c r="B5" s="80" t="s">
        <v>151</v>
      </c>
      <c r="C5" s="80" t="s">
        <v>152</v>
      </c>
      <c r="D5" s="80" t="s">
        <v>153</v>
      </c>
      <c r="E5" s="80" t="s">
        <v>154</v>
      </c>
      <c r="F5" s="80" t="s">
        <v>155</v>
      </c>
      <c r="G5" s="66"/>
      <c r="H5" s="66"/>
      <c r="I5" s="66"/>
      <c r="J5" s="83"/>
      <c r="K5" s="83"/>
      <c r="L5" s="83"/>
      <c r="M5" s="83"/>
      <c r="N5" s="83"/>
      <c r="O5" s="83"/>
      <c r="P5" s="83"/>
      <c r="Q5" s="83"/>
      <c r="R5" s="83"/>
    </row>
    <row r="6" spans="1:18" x14ac:dyDescent="0.25">
      <c r="A6" s="84"/>
      <c r="B6" s="84"/>
      <c r="C6" s="84"/>
      <c r="D6" s="70"/>
      <c r="E6" s="70"/>
      <c r="F6" s="70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1:18" x14ac:dyDescent="0.25">
      <c r="A7" s="84"/>
      <c r="B7" s="84"/>
      <c r="C7" s="84"/>
      <c r="D7" s="70"/>
      <c r="E7" s="70"/>
      <c r="F7" s="70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</row>
    <row r="8" spans="1:18" x14ac:dyDescent="0.25">
      <c r="A8" s="84"/>
      <c r="B8" s="84"/>
      <c r="C8" s="84"/>
      <c r="D8" s="70"/>
      <c r="E8" s="70"/>
      <c r="F8" s="70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</row>
    <row r="9" spans="1:18" x14ac:dyDescent="0.25">
      <c r="A9" s="84"/>
      <c r="B9" s="84"/>
      <c r="C9" s="84"/>
      <c r="D9" s="70"/>
      <c r="E9" s="70"/>
      <c r="F9" s="70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spans="1:18" x14ac:dyDescent="0.25">
      <c r="A10" s="84"/>
      <c r="B10" s="84"/>
      <c r="C10" s="84"/>
      <c r="D10" s="70"/>
      <c r="E10" s="70"/>
      <c r="F10" s="70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</row>
    <row r="11" spans="1:18" x14ac:dyDescent="0.25">
      <c r="A11" s="84"/>
      <c r="B11" s="84"/>
      <c r="C11" s="84"/>
      <c r="D11" s="70"/>
      <c r="E11" s="70"/>
      <c r="F11" s="70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</row>
    <row r="12" spans="1:18" x14ac:dyDescent="0.25">
      <c r="A12" s="84"/>
      <c r="B12" s="84"/>
      <c r="C12" s="84"/>
      <c r="D12" s="70"/>
      <c r="E12" s="70"/>
      <c r="F12" s="70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</row>
    <row r="13" spans="1:18" x14ac:dyDescent="0.25">
      <c r="A13" s="84"/>
      <c r="B13" s="84"/>
      <c r="C13" s="84"/>
      <c r="D13" s="70"/>
      <c r="E13" s="70"/>
      <c r="F13" s="70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</row>
    <row r="14" spans="1:18" x14ac:dyDescent="0.25">
      <c r="A14" s="84"/>
      <c r="B14" s="84"/>
      <c r="C14" s="84"/>
      <c r="D14" s="70"/>
      <c r="E14" s="70"/>
      <c r="F14" s="70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spans="1:18" x14ac:dyDescent="0.25"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</row>
    <row r="16" spans="1:18" x14ac:dyDescent="0.25"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</row>
    <row r="17" spans="4:18" x14ac:dyDescent="0.25"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</row>
    <row r="18" spans="4:18" x14ac:dyDescent="0.25"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</row>
    <row r="19" spans="4:18" x14ac:dyDescent="0.25"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</row>
    <row r="20" spans="4:18" x14ac:dyDescent="0.25"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</row>
    <row r="21" spans="4:18" x14ac:dyDescent="0.25"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</row>
    <row r="22" spans="4:18" x14ac:dyDescent="0.25"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</row>
    <row r="23" spans="4:18" x14ac:dyDescent="0.25"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</row>
    <row r="24" spans="4:18" x14ac:dyDescent="0.25"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</row>
    <row r="25" spans="4:18" x14ac:dyDescent="0.25"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</row>
  </sheetData>
  <mergeCells count="2">
    <mergeCell ref="E1:F1"/>
    <mergeCell ref="A3:F3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9</vt:i4>
      </vt:variant>
    </vt:vector>
  </HeadingPairs>
  <TitlesOfParts>
    <vt:vector size="25" baseType="lpstr">
      <vt:lpstr>1-илова</vt:lpstr>
      <vt:lpstr>2-илова</vt:lpstr>
      <vt:lpstr>3-илова</vt:lpstr>
      <vt:lpstr>4-илова </vt:lpstr>
      <vt:lpstr>5-илова</vt:lpstr>
      <vt:lpstr>6-илова </vt:lpstr>
      <vt:lpstr>7-илова</vt:lpstr>
      <vt:lpstr>8-илова </vt:lpstr>
      <vt:lpstr>9 илова</vt:lpstr>
      <vt:lpstr>10 илова </vt:lpstr>
      <vt:lpstr>11 илова</vt:lpstr>
      <vt:lpstr>12 илова</vt:lpstr>
      <vt:lpstr>13 илова</vt:lpstr>
      <vt:lpstr>14-илова </vt:lpstr>
      <vt:lpstr>15-илова</vt:lpstr>
      <vt:lpstr>ГТК</vt:lpstr>
      <vt:lpstr>'4-илова '!Заголовки_для_печати</vt:lpstr>
      <vt:lpstr>'5-илова'!Заголовки_для_печати</vt:lpstr>
      <vt:lpstr>'6-илова '!Заголовки_для_печати</vt:lpstr>
      <vt:lpstr>'10 илова '!Область_печати</vt:lpstr>
      <vt:lpstr>'15-илова'!Область_печати</vt:lpstr>
      <vt:lpstr>'2-илова'!Область_печати</vt:lpstr>
      <vt:lpstr>'4-илова '!Область_печати</vt:lpstr>
      <vt:lpstr>'5-илова'!Область_печати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Sayyora Talipova</cp:lastModifiedBy>
  <cp:lastPrinted>2023-10-05T04:24:19Z</cp:lastPrinted>
  <dcterms:created xsi:type="dcterms:W3CDTF">2020-01-15T07:42:43Z</dcterms:created>
  <dcterms:modified xsi:type="dcterms:W3CDTF">2023-10-25T13:32:21Z</dcterms:modified>
</cp:coreProperties>
</file>