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z.raxmatov\Documents\"/>
    </mc:Choice>
  </mc:AlternateContent>
  <xr:revisionPtr revIDLastSave="0" documentId="8_{E8678140-B774-487C-822C-16C48DE93680}" xr6:coauthVersionLast="47" xr6:coauthVersionMax="47" xr10:uidLastSave="{00000000-0000-0000-0000-000000000000}"/>
  <bookViews>
    <workbookView xWindow="-120" yWindow="-120" windowWidth="29040" windowHeight="15720" tabRatio="790" activeTab="2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'!$A$4:$Y$5</definedName>
    <definedName name="_xlnm._FilterDatabase" localSheetId="4" hidden="1">'5-илова'!$A$5:$L$84</definedName>
    <definedName name="_xlnm._FilterDatabase" localSheetId="5" hidden="1">'6-илова '!$A$5:$M$9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'2-илова'!$A$1:$J$15</definedName>
    <definedName name="_xlnm.Print_Area" localSheetId="3">'4-илова '!$A$1:$L$7</definedName>
    <definedName name="_xlnm.Print_Area" localSheetId="4">'5-илова'!$A$1:$L$204</definedName>
    <definedName name="_xlnm.Print_Area" localSheetId="5">'6-илова '!$A$1:$H$14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L112" i="7"/>
  <c r="L111" i="7"/>
  <c r="L103" i="7"/>
  <c r="L102" i="7"/>
  <c r="L101" i="7"/>
  <c r="L100" i="7"/>
  <c r="L97" i="7"/>
  <c r="L96" i="7"/>
  <c r="L95" i="7"/>
  <c r="L93" i="7"/>
  <c r="L92" i="7"/>
  <c r="L90" i="7"/>
  <c r="L89" i="7"/>
  <c r="L87" i="7"/>
  <c r="L86" i="7"/>
  <c r="L85" i="7"/>
  <c r="L84" i="7"/>
  <c r="L83" i="7"/>
  <c r="L80" i="7"/>
  <c r="L79" i="7"/>
  <c r="L78" i="7"/>
  <c r="L77" i="7"/>
  <c r="L75" i="7"/>
  <c r="L73" i="7"/>
  <c r="L72" i="7"/>
  <c r="L71" i="7"/>
  <c r="L70" i="7"/>
  <c r="L68" i="7"/>
  <c r="L67" i="7"/>
  <c r="L66" i="7"/>
  <c r="L65" i="7"/>
  <c r="L64" i="7"/>
  <c r="L63" i="7"/>
  <c r="L62" i="7"/>
  <c r="L61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6" i="7"/>
  <c r="L15" i="7"/>
  <c r="L14" i="7"/>
  <c r="L13" i="7"/>
  <c r="L12" i="7"/>
  <c r="L11" i="7"/>
  <c r="L10" i="7"/>
  <c r="L9" i="7"/>
  <c r="L8" i="7"/>
  <c r="L7" i="7"/>
  <c r="C15" i="9" l="1"/>
  <c r="C16" i="9" l="1"/>
  <c r="H12" i="11" l="1"/>
  <c r="I12" i="11"/>
  <c r="A6" i="32" l="1"/>
  <c r="A7" i="32" s="1"/>
  <c r="A8" i="32" s="1"/>
  <c r="A9" i="32" s="1"/>
  <c r="A10" i="32" s="1"/>
  <c r="A11" i="32" s="1"/>
  <c r="A12" i="32" s="1"/>
  <c r="A13" i="32" s="1"/>
  <c r="A14" i="32" s="1"/>
  <c r="A6" i="31"/>
  <c r="A7" i="31" s="1"/>
  <c r="A8" i="31" s="1"/>
  <c r="A9" i="31" s="1"/>
  <c r="A10" i="31" s="1"/>
  <c r="A11" i="31" s="1"/>
  <c r="A12" i="31" s="1"/>
  <c r="A13" i="31" s="1"/>
  <c r="A14" i="31" s="1"/>
  <c r="A8" i="26" l="1"/>
  <c r="A9" i="26" s="1"/>
  <c r="A10" i="26" s="1"/>
  <c r="A11" i="26" s="1"/>
  <c r="A12" i="26" s="1"/>
  <c r="H11" i="13" l="1"/>
  <c r="G11" i="13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12" i="9" l="1"/>
  <c r="A13" i="9" s="1"/>
  <c r="A14" i="9" s="1"/>
</calcChain>
</file>

<file path=xl/sharedStrings.xml><?xml version="1.0" encoding="utf-8"?>
<sst xmlns="http://schemas.openxmlformats.org/spreadsheetml/2006/main" count="1375" uniqueCount="722">
  <si>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</si>
  <si>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</si>
  <si>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</si>
  <si>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</si>
  <si>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</si>
  <si>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</si>
  <si>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</si>
  <si>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</si>
  <si>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</si>
  <si>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</si>
  <si>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</si>
  <si>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</si>
  <si>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</si>
  <si>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</si>
  <si>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</si>
  <si>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</si>
  <si>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</si>
  <si>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</si>
  <si>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Жами</t>
  </si>
  <si>
    <t>Сўндирилиши муддати</t>
  </si>
  <si>
    <t>№</t>
  </si>
  <si>
    <t>Амалга оширилган ишлар</t>
  </si>
  <si>
    <t>Кредит олувчилар номи</t>
  </si>
  <si>
    <t>Субсидия олувчилар номи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</si>
  <si>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</si>
  <si>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</si>
  <si>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</si>
  <si>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</si>
  <si>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</si>
  <si>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</si>
  <si>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</si>
  <si>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</si>
  <si>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</si>
  <si>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</si>
  <si>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</si>
  <si>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</si>
  <si>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</si>
  <si>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</si>
  <si>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</si>
  <si>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</si>
  <si>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</si>
  <si>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</si>
  <si>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</si>
  <si>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</si>
  <si>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</si>
  <si>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</si>
  <si>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</si>
  <si>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</si>
  <si>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</si>
  <si>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</si>
  <si>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</si>
  <si>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</si>
  <si>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</si>
  <si>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</si>
  <si>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</si>
  <si>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</si>
  <si>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</si>
  <si>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</si>
  <si>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</si>
  <si>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</si>
  <si>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</si>
  <si>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</si>
  <si>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</si>
  <si>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</si>
  <si>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</si>
  <si>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</si>
  <si>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</si>
  <si>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</si>
  <si>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</si>
  <si>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</si>
  <si>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</si>
  <si>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</si>
  <si>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</si>
  <si>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</si>
  <si>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</si>
  <si>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</si>
  <si>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</si>
  <si>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</si>
  <si>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</si>
  <si>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</si>
  <si>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</si>
  <si>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</si>
  <si>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</si>
  <si>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</si>
  <si>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</si>
  <si>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</si>
  <si>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</si>
  <si>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</si>
  <si>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</si>
  <si>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</si>
  <si>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Маълумот мавжуд эмас</t>
  </si>
  <si>
    <t>Маълумотлар мавжуд эмас</t>
  </si>
  <si>
    <t>1</t>
  </si>
  <si>
    <t>2</t>
  </si>
  <si>
    <t>3</t>
  </si>
  <si>
    <t>6</t>
  </si>
  <si>
    <t>9</t>
  </si>
  <si>
    <t>10</t>
  </si>
  <si>
    <t>14</t>
  </si>
  <si>
    <t>17</t>
  </si>
  <si>
    <t>20</t>
  </si>
  <si>
    <t>Бюджетдан ташқари маблағлар</t>
  </si>
  <si>
    <r>
      <t xml:space="preserve"> 2021 йил 1-ярим йилликда    
Ўрмон хўжалиги давлат қўмитаси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</si>
  <si>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Бюджетдан ташқари жамғарма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</si>
  <si>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</si>
  <si>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Йил давомида
қўшимча ажратилган маблағлар асосида
(минг сўм)</t>
  </si>
  <si>
    <t>Йил бошида учун тасдиқланган дастур асосида (минг сўм)</t>
  </si>
  <si>
    <t>Ажратилган маблағнинг ўзлаштирилиши (%)</t>
  </si>
  <si>
    <t>Бажарилган ишлар ва харажатларнинг миқдори
 (минг сўм)</t>
  </si>
  <si>
    <t>Молиялаштирил-ган маблағ
(минг сўм)</t>
  </si>
  <si>
    <t>Режалаштирилган маблағ</t>
  </si>
  <si>
    <t>Объект сони</t>
  </si>
  <si>
    <t>Биринчи даражали бюджет маблағлари тақсимловчи номи*</t>
  </si>
  <si>
    <t xml:space="preserve"> 20____ йилда
Ўзбекистон Республикасининг Давлат бюджетидан молиялаштириладиган ижтимоий ва ишлаб чиқариш инфратузилмасини ривожлантириш
дастурларининг ижро этилиши тўғрисидаги 
МАЪЛУМОТ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</si>
  <si>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</si>
  <si>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</si>
  <si>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 xml:space="preserve"> 20____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</si>
  <si>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Объект номи ва манзили</t>
  </si>
  <si>
    <t>Амалга ошириш муддати</t>
  </si>
  <si>
    <t>Ўлчов бирлиги</t>
  </si>
  <si>
    <t>Лойиҳа қуввати</t>
  </si>
  <si>
    <t>Молиялаш-тирилган маблағ
(минг сўм)</t>
  </si>
  <si>
    <t>Ажратилган маблағнинг ўзлаш-тирилиши (%)</t>
  </si>
  <si>
    <t>Дастурга киритиш учун асос</t>
  </si>
  <si>
    <t>Йил бошида учун тасдиқланган дастур асосида
(минг сўм)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</si>
  <si>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</si>
  <si>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</si>
  <si>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</si>
  <si>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</si>
  <si>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</si>
  <si>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</si>
  <si>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</si>
  <si>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</si>
  <si>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</si>
  <si>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</si>
  <si>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</si>
  <si>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</si>
  <si>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</si>
  <si>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r>
      <t xml:space="preserve">Тақдим этилган солиқ имтиёзлари 
РЎЙХАТИ
 ______________ </t>
    </r>
    <r>
      <rPr>
        <sz val="11"/>
        <color theme="1"/>
        <rFont val="Times New Roman"/>
        <family val="1"/>
        <charset val="204"/>
      </rPr>
      <t xml:space="preserve">(ой) </t>
    </r>
    <r>
      <rPr>
        <b/>
        <sz val="11"/>
        <color theme="1"/>
        <rFont val="Times New Roman"/>
        <family val="1"/>
        <charset val="204"/>
      </rPr>
      <t xml:space="preserve">20__ йил *
</t>
    </r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</si>
  <si>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</si>
  <si>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</si>
  <si>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</si>
  <si>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</si>
  <si>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</si>
  <si>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</si>
  <si>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r>
      <t xml:space="preserve">Тақдим этилган божхона имтиёзлари 
РЎЙХАТИ
 ______________ </t>
    </r>
    <r>
      <rPr>
        <sz val="11"/>
        <color theme="1"/>
        <rFont val="Times New Roman"/>
        <family val="1"/>
        <charset val="204"/>
      </rPr>
      <t xml:space="preserve">(ой) </t>
    </r>
    <r>
      <rPr>
        <b/>
        <sz val="11"/>
        <color theme="1"/>
        <rFont val="Times New Roman"/>
        <family val="1"/>
        <charset val="204"/>
      </rPr>
      <t xml:space="preserve">20__ йил *
</t>
    </r>
  </si>
  <si>
    <t>Хужжат тури</t>
  </si>
  <si>
    <t>Хужжат рақами</t>
  </si>
  <si>
    <t>Хужжат тасдиқланган сана</t>
  </si>
  <si>
    <t>Хужжат номи</t>
  </si>
  <si>
    <t>Ҳужжатнинг тузилмавий бирлиги</t>
  </si>
  <si>
    <t>Кучга кириш санаси</t>
  </si>
  <si>
    <t>Хужжатнинг амал қилиш муддати</t>
  </si>
  <si>
    <t>Имтиёз тури</t>
  </si>
  <si>
    <t>Имтиёз берилган соҳа номи</t>
  </si>
  <si>
    <t>Божхона тўлови</t>
  </si>
  <si>
    <t>Акциз солиғи</t>
  </si>
  <si>
    <t>ҚҚС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</si>
  <si>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</si>
  <si>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 xml:space="preserve"> 20____ йилда
Тадбиркорлик субъектларига тақдим этилган солиқ имтиёзлари тўғрисида
МАЪЛУМОТ</t>
  </si>
  <si>
    <t>Жами имтиёз суммаси
(минг сўм)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</si>
  <si>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</si>
  <si>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t xml:space="preserve"> 20____ йилда
Тадбиркорлик субъектларига тақдим этилган божхона имтиёзлари тўғрисида
МАЪЛУМОТ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</si>
  <si>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</si>
  <si>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 xml:space="preserve"> 20____ йилда
Ўзбекистон Республикасининг Давлат молиявий назорат органлари томонидан ўтказилган назорат тадбирлари юзасидагн
МАЪЛУМОТ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</si>
  <si>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</si>
  <si>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</si>
  <si>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</si>
  <si>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</si>
  <si>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</si>
  <si>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>Ўзбекистон Республикасининг Давлат бюджети, Бюджетдан ташқари жамғарма маблағлари</t>
  </si>
  <si>
    <t>дона</t>
  </si>
  <si>
    <t>хизмат</t>
  </si>
  <si>
    <t xml:space="preserve"> Бюджет ташкилотининг номланиши</t>
  </si>
  <si>
    <t>Тест синовларини ўтказишга мўлжалланган катта сиғимли бино қурилиши</t>
  </si>
  <si>
    <t>бюджетдан ташқари фаолиятни ривожлантириш жамғармаси</t>
  </si>
  <si>
    <t>Қорақалпоғистон Рес. хокимлиги инжиниринг компанияси</t>
  </si>
  <si>
    <t>1.</t>
  </si>
  <si>
    <t>минг сўмда</t>
  </si>
  <si>
    <t>Хоразм вилояти инжиниринг компанияси</t>
  </si>
  <si>
    <t>1-чорак</t>
  </si>
  <si>
    <t>Ягона етказиб берувчи</t>
  </si>
  <si>
    <t>25</t>
  </si>
  <si>
    <t>кг</t>
  </si>
  <si>
    <t>40</t>
  </si>
  <si>
    <t>50</t>
  </si>
  <si>
    <t>Бюджет</t>
  </si>
  <si>
    <t>ой</t>
  </si>
  <si>
    <t>Табиий газ</t>
  </si>
  <si>
    <t>Худудгазтаъминот АЖ</t>
  </si>
  <si>
    <t>Телекоммуникация хизматлари-интернет</t>
  </si>
  <si>
    <t>Малака ошириш</t>
  </si>
  <si>
    <t>Совуқ сув</t>
  </si>
  <si>
    <t>куб метр</t>
  </si>
  <si>
    <t>Ўзбекистон Республикаси Олий таълим, фан ва инновациялар вазирлиги ҳузуридаги билим ва малакаларни баҳолаш агентлиги</t>
  </si>
  <si>
    <t>Сирдарё вилояти инжиниринг компанияси</t>
  </si>
  <si>
    <t xml:space="preserve">Чиқинди </t>
  </si>
  <si>
    <t>"O`ZBEKTELEKOM" АЖ-20210000004074838363-00401</t>
  </si>
  <si>
    <t>"DAVLAT AXBOROT TIZIMLARINI YARATISH VA QOLLAB QUVATLASH BOYICHA YAGONA INTEGR-"-20208000904198204001-00445</t>
  </si>
  <si>
    <t>Бухоро вилоят "Сувокава" ДУК-22638000300309412330-00088</t>
  </si>
  <si>
    <t>200794653</t>
  </si>
  <si>
    <t>305907639</t>
  </si>
  <si>
    <t>203366731</t>
  </si>
  <si>
    <t>305109680</t>
  </si>
  <si>
    <t>204118319</t>
  </si>
  <si>
    <t>306605769</t>
  </si>
  <si>
    <t>303020732</t>
  </si>
  <si>
    <t>201440547</t>
  </si>
  <si>
    <t>201513859</t>
  </si>
  <si>
    <t>306866603</t>
  </si>
  <si>
    <t>метр куб</t>
  </si>
  <si>
    <t>квт</t>
  </si>
  <si>
    <t>ЗРУ-684, 71-статья</t>
  </si>
  <si>
    <t>Услуги по технической поддержки информационных технологий</t>
  </si>
  <si>
    <t>энг яхши таклиф</t>
  </si>
  <si>
    <t>Ёпишқоқ этикетка</t>
  </si>
  <si>
    <t>компл</t>
  </si>
  <si>
    <t>Телефон</t>
  </si>
  <si>
    <t>аукцион</t>
  </si>
  <si>
    <t xml:space="preserve"> 2023 йил 1-ярим йилликда 
Ўзбекистон Республикаси Олий таълим, фан ва инновациялар вазирлиги ҳузуридаги Билим ва малакаларни  баҳолаш агентлигининг бюджетдан ажратилган маблағларнинг  тақсимоти тўғрисида </t>
  </si>
  <si>
    <t>Андижон вилояти инжиниринг компанияси</t>
  </si>
  <si>
    <t>2023 йил декабр</t>
  </si>
  <si>
    <t>Сирдарё вил хокимлиги инжиниринг компанияси</t>
  </si>
  <si>
    <t>Андижон вил хокимлиги инжиниринг компанияси</t>
  </si>
  <si>
    <t>Сурхондарё вилояти инжиниринг компанияси</t>
  </si>
  <si>
    <t>Сурхондарё вил хокимлиги инжиниринг компанияси</t>
  </si>
  <si>
    <t xml:space="preserve"> 2023 йил 1-ярим йилликда
Ўзбекистон Республикаси Олий таълим,фан ва инновациялар вазирлиги ҳузуридаги Билим ва малакаларни баҳолаш агентлиги ҳисобидан амалга оширилаётган лойиҳаларнинг ижроси тўғрисидаги
МАЪЛУМОТЛАР</t>
  </si>
  <si>
    <t xml:space="preserve"> 2023 йил 1-ярим йилликда
Ўзбекистон Республикаси Олий таълим, фан ва инновациялар вазирлиги ҳузуридаги Билим ва малакаларни баҳолаш агентлиги томонидан ўтказилган танловлар (тендерлар) ва амалга оширилган давлат харидлари тўғрисидаги
МАЪЛУМОТЛАР</t>
  </si>
  <si>
    <t>электрон дўкон</t>
  </si>
  <si>
    <t>79</t>
  </si>
  <si>
    <t>2-чорак</t>
  </si>
  <si>
    <t>Сервисный обслуживания Цифровой коммуникационный блок БПЭК-03/05ЦК</t>
  </si>
  <si>
    <t>231110081620640</t>
  </si>
  <si>
    <t>"AFSONA INVEST" mas`uliyati cheklangan jamiyati</t>
  </si>
  <si>
    <t>302606097</t>
  </si>
  <si>
    <t>80</t>
  </si>
  <si>
    <t>Салфетки бумажные 100 шт Elma 23*23см</t>
  </si>
  <si>
    <t>231110081557288</t>
  </si>
  <si>
    <t>ООО EXPRESS BROKER</t>
  </si>
  <si>
    <t>306117781</t>
  </si>
  <si>
    <t>200</t>
  </si>
  <si>
    <t>3200</t>
  </si>
  <si>
    <t>81</t>
  </si>
  <si>
    <t>Услугa по монтажу и установке системы вентиляции и кондиционирования</t>
  </si>
  <si>
    <t>231110081673265</t>
  </si>
  <si>
    <t>CONTRAST DESIGN GROUP</t>
  </si>
  <si>
    <t>304595088</t>
  </si>
  <si>
    <t>8000000</t>
  </si>
  <si>
    <t>82</t>
  </si>
  <si>
    <t>Qog'oz salfetkalar</t>
  </si>
  <si>
    <t>231110081557296</t>
  </si>
  <si>
    <t>ЧП Falcon line</t>
  </si>
  <si>
    <t>306894560</t>
  </si>
  <si>
    <t>10500</t>
  </si>
  <si>
    <t>83</t>
  </si>
  <si>
    <t>Ичимлик суви 0,5л</t>
  </si>
  <si>
    <t>231110081559805</t>
  </si>
  <si>
    <t>10000</t>
  </si>
  <si>
    <t>1904</t>
  </si>
  <si>
    <t>84</t>
  </si>
  <si>
    <t>Ичимлик суви NESTLE 0,5 л</t>
  </si>
  <si>
    <t>231110081616660</t>
  </si>
  <si>
    <t>20000</t>
  </si>
  <si>
    <t>1999</t>
  </si>
  <si>
    <t>85</t>
  </si>
  <si>
    <t>Бланк строгого отчетности</t>
  </si>
  <si>
    <t xml:space="preserve">Бюджет </t>
  </si>
  <si>
    <t>231110081625279</t>
  </si>
  <si>
    <t>ЧП PECHATNIK VOSTOKA</t>
  </si>
  <si>
    <t>308044785</t>
  </si>
  <si>
    <t>55000</t>
  </si>
  <si>
    <t>149</t>
  </si>
  <si>
    <t>86</t>
  </si>
  <si>
    <t xml:space="preserve">Туба с тонером Canon C-EXV 35 BK </t>
  </si>
  <si>
    <t>231110081595740</t>
  </si>
  <si>
    <t>OOO "Info Semantik"</t>
  </si>
  <si>
    <t>202934279</t>
  </si>
  <si>
    <t>1200000</t>
  </si>
  <si>
    <t>87</t>
  </si>
  <si>
    <t>Комплект ЗИП</t>
  </si>
  <si>
    <t>231110081673377</t>
  </si>
  <si>
    <t>XK "SyteCo"</t>
  </si>
  <si>
    <t>203202380</t>
  </si>
  <si>
    <t>10600000</t>
  </si>
  <si>
    <t>88</t>
  </si>
  <si>
    <t>MCHJ "Tashkei International" QK</t>
  </si>
  <si>
    <t>89</t>
  </si>
  <si>
    <t>90</t>
  </si>
  <si>
    <t xml:space="preserve"> (Оригинал) (ЗИП) для Kyocera ECOSYS P3155dn на 500000стр.</t>
  </si>
  <si>
    <t>231110081563179</t>
  </si>
  <si>
    <t>201354156</t>
  </si>
  <si>
    <t>4280000</t>
  </si>
  <si>
    <t>91</t>
  </si>
  <si>
    <t>Ремонтный комплект MK -3380 (Оригинал) (ЗИП) для Kyocera ECOSYS PА6000Х</t>
  </si>
  <si>
    <t>231110081604347</t>
  </si>
  <si>
    <t>201354157</t>
  </si>
  <si>
    <t>4580000</t>
  </si>
  <si>
    <t>92</t>
  </si>
  <si>
    <t>Картридж для принтера</t>
  </si>
  <si>
    <t>231110081660862</t>
  </si>
  <si>
    <t>201354158</t>
  </si>
  <si>
    <t>2550000</t>
  </si>
  <si>
    <t>93</t>
  </si>
  <si>
    <t>Площадка PAD CASSETTE для Kyocera ECOSYS P3155dn</t>
  </si>
  <si>
    <t>231110081524721</t>
  </si>
  <si>
    <t>201354159</t>
  </si>
  <si>
    <t>21000</t>
  </si>
  <si>
    <t>94</t>
  </si>
  <si>
    <t>Тонер картридж ТК-3430 на 25000 стр для принтера РА 5500х</t>
  </si>
  <si>
    <t>231110081660872</t>
  </si>
  <si>
    <t>201354160</t>
  </si>
  <si>
    <t>2400000</t>
  </si>
  <si>
    <t>95</t>
  </si>
  <si>
    <t>Нить шпагат</t>
  </si>
  <si>
    <t>231110081685707</t>
  </si>
  <si>
    <t>ООО SULTONBEK-IBROHIM-BARAKA</t>
  </si>
  <si>
    <t>306365902</t>
  </si>
  <si>
    <t>31800</t>
  </si>
  <si>
    <t>96</t>
  </si>
  <si>
    <t>Вода минеральная столовая</t>
  </si>
  <si>
    <t>231110081406209</t>
  </si>
  <si>
    <t>СП MELIOR VITA</t>
  </si>
  <si>
    <t>306452533</t>
  </si>
  <si>
    <t>5000</t>
  </si>
  <si>
    <t>1450</t>
  </si>
  <si>
    <t>97</t>
  </si>
  <si>
    <t>Электронная справочная система БСС "ACTION</t>
  </si>
  <si>
    <t>231110081682245</t>
  </si>
  <si>
    <t>ООО ACTION-MCFR MEDIAGURUHI</t>
  </si>
  <si>
    <t>306170670</t>
  </si>
  <si>
    <t>3697200</t>
  </si>
  <si>
    <t>98</t>
  </si>
  <si>
    <t>Антивирусная программа ESET PROTECT Essential On-prem (E). For 1 year. For protection 130 objects.</t>
  </si>
  <si>
    <t>231110081519059</t>
  </si>
  <si>
    <t>OOO STARLAB</t>
  </si>
  <si>
    <t>304426154</t>
  </si>
  <si>
    <t>32368773</t>
  </si>
  <si>
    <t>99</t>
  </si>
  <si>
    <t>231110081583306</t>
  </si>
  <si>
    <t>ООО DAVR BOBUR NUR</t>
  </si>
  <si>
    <t>308400864</t>
  </si>
  <si>
    <t>144444</t>
  </si>
  <si>
    <t>100</t>
  </si>
  <si>
    <t>Бумага туалетная</t>
  </si>
  <si>
    <t>231110081565446</t>
  </si>
  <si>
    <t>ООО BAKHMAL COMFORT</t>
  </si>
  <si>
    <t>307921731</t>
  </si>
  <si>
    <t>пачка</t>
  </si>
  <si>
    <t>500</t>
  </si>
  <si>
    <t>10776</t>
  </si>
  <si>
    <t>101</t>
  </si>
  <si>
    <t>Краска для цветного принтера</t>
  </si>
  <si>
    <t>231110081519012</t>
  </si>
  <si>
    <t>NASIROV ABDUSATTAR XXX</t>
  </si>
  <si>
    <t>638967737</t>
  </si>
  <si>
    <t>354102</t>
  </si>
  <si>
    <t>102</t>
  </si>
  <si>
    <t>Услуга по техническому обслуживанию автоматической пожарной сигнализации</t>
  </si>
  <si>
    <t>231110081482535</t>
  </si>
  <si>
    <t>ООО BEK ANTIFIRE</t>
  </si>
  <si>
    <t>308442425</t>
  </si>
  <si>
    <t>8900000</t>
  </si>
  <si>
    <t>103</t>
  </si>
  <si>
    <t>Услуга по химической обработке</t>
  </si>
  <si>
    <t>231110081501643</t>
  </si>
  <si>
    <t>308442426</t>
  </si>
  <si>
    <t>4900000</t>
  </si>
  <si>
    <t>104</t>
  </si>
  <si>
    <t>Дезинфекция (Услуга по общей уборке зданий)</t>
  </si>
  <si>
    <t>231110081583345</t>
  </si>
  <si>
    <t>PAXTAOBOD TUMAN DEZINFEKSIYA STANSIYASI</t>
  </si>
  <si>
    <t>200295277</t>
  </si>
  <si>
    <t>6500000</t>
  </si>
  <si>
    <t>105</t>
  </si>
  <si>
    <t>Бухоро вилояти тест қатнашувчиларига ичимлик суви 0,5 л</t>
  </si>
  <si>
    <t>231110081406177</t>
  </si>
  <si>
    <t>ООО UM BIZNES TRADE HOUSE</t>
  </si>
  <si>
    <t>308657133</t>
  </si>
  <si>
    <t>106</t>
  </si>
  <si>
    <t>Жиззах вилоятига  тест қатнашувчиларига ичимлик суви 0,5 л</t>
  </si>
  <si>
    <t>231110081406182</t>
  </si>
  <si>
    <t>107</t>
  </si>
  <si>
    <t>Қашқадарё вилоятига  тест қатнашувчиларига ичимлик суви 0,5л</t>
  </si>
  <si>
    <t>231110081406187</t>
  </si>
  <si>
    <t>108</t>
  </si>
  <si>
    <t>Наманган вилоятига  тест қатнашувчиларига ичимлик суви 0,5л</t>
  </si>
  <si>
    <t>231110081406193</t>
  </si>
  <si>
    <t>109</t>
  </si>
  <si>
    <t>Андижон вилоятига  тест қатнашувчиларига ичимлик суви 0,5л</t>
  </si>
  <si>
    <t>231110081406170</t>
  </si>
  <si>
    <t>110</t>
  </si>
  <si>
    <t>Тошкент шаҳрига  тест қатнашувчиларига ичимлик суви 0,5 л</t>
  </si>
  <si>
    <t>231110081413852</t>
  </si>
  <si>
    <t>39000</t>
  </si>
  <si>
    <t>1550</t>
  </si>
  <si>
    <t>111</t>
  </si>
  <si>
    <t xml:space="preserve"> Шпагат ип</t>
  </si>
  <si>
    <t>231110081531302</t>
  </si>
  <si>
    <t>LANGAR-KELAJAK-FAYZ MCHJ</t>
  </si>
  <si>
    <t>309149487</t>
  </si>
  <si>
    <t>35000</t>
  </si>
  <si>
    <t>112</t>
  </si>
  <si>
    <t>Работа по проведению испытаний</t>
  </si>
  <si>
    <t>231110081454635</t>
  </si>
  <si>
    <t>FIRE PROTECTION 101 MCHJ</t>
  </si>
  <si>
    <t>309306631</t>
  </si>
  <si>
    <t>4800000</t>
  </si>
  <si>
    <t>113</t>
  </si>
  <si>
    <t xml:space="preserve">Ризографнинг (эҳтиёт қисмлари) </t>
  </si>
  <si>
    <t>231110081546997</t>
  </si>
  <si>
    <t>INFOTEHPORTAL MCHJ</t>
  </si>
  <si>
    <t>309314693</t>
  </si>
  <si>
    <t>22280000,01</t>
  </si>
  <si>
    <t>114</t>
  </si>
  <si>
    <t>Тесьма текстильная</t>
  </si>
  <si>
    <t>231110081688659</t>
  </si>
  <si>
    <t>EAST CARAVAN TEX OK</t>
  </si>
  <si>
    <t>304667622</t>
  </si>
  <si>
    <t>4000</t>
  </si>
  <si>
    <t>115</t>
  </si>
  <si>
    <t>Самоклеющаяся матовая мелованная бумага для печати с индивидуальным ротационным магнитным высеканием.</t>
  </si>
  <si>
    <t>231110081448256</t>
  </si>
  <si>
    <t>ООО FER-ZARED GROUP</t>
  </si>
  <si>
    <t>308433364</t>
  </si>
  <si>
    <t>780</t>
  </si>
  <si>
    <t>116</t>
  </si>
  <si>
    <t>231110081596068</t>
  </si>
  <si>
    <t>308433365</t>
  </si>
  <si>
    <t>250000</t>
  </si>
  <si>
    <t>117</t>
  </si>
  <si>
    <t>Установка, переустановка и заправка кондиционера</t>
  </si>
  <si>
    <t>231110081620628</t>
  </si>
  <si>
    <t>BLACK-RICH 1997 MCHJ</t>
  </si>
  <si>
    <t>309799447</t>
  </si>
  <si>
    <t>381997</t>
  </si>
  <si>
    <t>118</t>
  </si>
  <si>
    <t>Сочиқ(ёпиқ режим ишчиларига)</t>
  </si>
  <si>
    <t>231110081567029</t>
  </si>
  <si>
    <t>REVERSE ACTION XK</t>
  </si>
  <si>
    <t>309698969</t>
  </si>
  <si>
    <t>144000</t>
  </si>
  <si>
    <t>119</t>
  </si>
  <si>
    <t>Комплектующие многофункционального устройства (МФУ)</t>
  </si>
  <si>
    <t>231110081604431</t>
  </si>
  <si>
    <t>DILSHODFAYZ111 MCHJ</t>
  </si>
  <si>
    <t>310065903</t>
  </si>
  <si>
    <t>1300000</t>
  </si>
  <si>
    <t>120</t>
  </si>
  <si>
    <t>Ичимлик суви</t>
  </si>
  <si>
    <t>231110081411404</t>
  </si>
  <si>
    <t>Smart Orient Sale MCHJ</t>
  </si>
  <si>
    <t>310221409</t>
  </si>
  <si>
    <t>1399</t>
  </si>
  <si>
    <t>121</t>
  </si>
  <si>
    <t>Лицензия к программе</t>
  </si>
  <si>
    <t>MChJ "Mars Solutions"</t>
  </si>
  <si>
    <t>301131778</t>
  </si>
  <si>
    <t>122</t>
  </si>
  <si>
    <t>Мебель Хоразм вилоятига</t>
  </si>
  <si>
    <t>GO'ZAL ISHONCH MEBEL ХУС КОРХ</t>
  </si>
  <si>
    <t>302886296</t>
  </si>
  <si>
    <t>123</t>
  </si>
  <si>
    <t>Абитуриентлар учун Менделеев жадвали</t>
  </si>
  <si>
    <t>124</t>
  </si>
  <si>
    <t>Абитуриентлар учун эслатма</t>
  </si>
  <si>
    <t>308044786</t>
  </si>
  <si>
    <t>125</t>
  </si>
  <si>
    <t>Жавоблар варақаси бланкаси чет тили</t>
  </si>
  <si>
    <t>ООО SMARTPACK PRINT</t>
  </si>
  <si>
    <t>306867159</t>
  </si>
  <si>
    <t>126</t>
  </si>
  <si>
    <t>Жавоблар варақаси бланкаси</t>
  </si>
  <si>
    <t>306867160</t>
  </si>
  <si>
    <t>127</t>
  </si>
  <si>
    <t>Видеоролик тест ўтказишга</t>
  </si>
  <si>
    <t>ООО FIRST ART MEDIA</t>
  </si>
  <si>
    <t>306619884</t>
  </si>
  <si>
    <t>128</t>
  </si>
  <si>
    <t>Услуга по изготовлению продукции с логотипом</t>
  </si>
  <si>
    <t>Minim DSGN</t>
  </si>
  <si>
    <t>304633997</t>
  </si>
  <si>
    <t>129</t>
  </si>
  <si>
    <t>130</t>
  </si>
  <si>
    <t>Наманган вилоятига мебель</t>
  </si>
  <si>
    <t>MUHAMMADALI SAVDO SANOAT SERVIS XK</t>
  </si>
  <si>
    <t>304162760</t>
  </si>
  <si>
    <t>131</t>
  </si>
  <si>
    <t>Техник паспорт олиш</t>
  </si>
  <si>
    <t>GRAND STROY PROEKT MCHJ</t>
  </si>
  <si>
    <t>207196309</t>
  </si>
  <si>
    <t>132</t>
  </si>
  <si>
    <t xml:space="preserve"> Хоразм вилоятига урна</t>
  </si>
  <si>
    <t>ЯТТ Ахмедов М</t>
  </si>
  <si>
    <t>133</t>
  </si>
  <si>
    <t>Пол ювиш учун набор  Хоразм вилоятига</t>
  </si>
  <si>
    <t>23111007193049</t>
  </si>
  <si>
    <t>ELEKTRON BUSINESS 1 MCHJ</t>
  </si>
  <si>
    <t>310528000</t>
  </si>
  <si>
    <t>134</t>
  </si>
  <si>
    <t>Держатель для туалетной бумаги Хоразм вилоятига</t>
  </si>
  <si>
    <t>23111007193047</t>
  </si>
  <si>
    <t>135</t>
  </si>
  <si>
    <t>Держатель для туалетной бумаги Наманган вилоятига</t>
  </si>
  <si>
    <t>23111007193020</t>
  </si>
  <si>
    <t>136</t>
  </si>
  <si>
    <t>Ширма, шкаф Хоразм вилоятига</t>
  </si>
  <si>
    <t>23111007192689</t>
  </si>
  <si>
    <t>PIRAMIDA QURILISH SAVDO МЧЖ</t>
  </si>
  <si>
    <t>302828414</t>
  </si>
  <si>
    <t>137</t>
  </si>
  <si>
    <t>Ширма, шкаф Наманган вилоятига</t>
  </si>
  <si>
    <t>23111007192764</t>
  </si>
  <si>
    <t>302828415</t>
  </si>
  <si>
    <t>2856000</t>
  </si>
  <si>
    <t>138</t>
  </si>
  <si>
    <t>Набор для мытья полов Наманган вилоятига</t>
  </si>
  <si>
    <t>23111007193013</t>
  </si>
  <si>
    <t>315000</t>
  </si>
  <si>
    <t>139</t>
  </si>
  <si>
    <t xml:space="preserve">Держатель для салфеток </t>
  </si>
  <si>
    <t>23111007193017</t>
  </si>
  <si>
    <t>310528001</t>
  </si>
  <si>
    <t>110400</t>
  </si>
  <si>
    <t>140</t>
  </si>
  <si>
    <t>Футболка</t>
  </si>
  <si>
    <t>23111007193678</t>
  </si>
  <si>
    <t>ЧП UNIFORMA - TEXTILE</t>
  </si>
  <si>
    <t>307172081</t>
  </si>
  <si>
    <t>28500</t>
  </si>
  <si>
    <t>141</t>
  </si>
  <si>
    <t xml:space="preserve"> Наманган вилоятига Урна</t>
  </si>
  <si>
    <t>142</t>
  </si>
  <si>
    <t xml:space="preserve">Сейф металлический </t>
  </si>
  <si>
    <t>23111007192758</t>
  </si>
  <si>
    <t>YaTT QODIRJONOV MUHAMMADIY ODILJON O‘G‘LI</t>
  </si>
  <si>
    <t>634681013</t>
  </si>
  <si>
    <t>1320000</t>
  </si>
  <si>
    <t>143</t>
  </si>
  <si>
    <t>Конверт</t>
  </si>
  <si>
    <t>23111007187233</t>
  </si>
  <si>
    <t>15423</t>
  </si>
  <si>
    <t>767,04</t>
  </si>
  <si>
    <t>144</t>
  </si>
  <si>
    <t>Прямые договора- (ЗРУ-684 Ст-71 абз.-3)сог. Постановлению Кабинета Министров</t>
  </si>
  <si>
    <t>231100021820269</t>
  </si>
  <si>
    <t>O'ZBEKISTON RESPUBLIKASI MOLIYA VAZIRLIGI</t>
  </si>
  <si>
    <t>2859007860</t>
  </si>
  <si>
    <t>145</t>
  </si>
  <si>
    <t>Маданий,маърифий тадбирга аудиохизмат кўрсатиш</t>
  </si>
  <si>
    <t>ЗРУ-684, 61-статья</t>
  </si>
  <si>
    <t>231100141811777</t>
  </si>
  <si>
    <t>O'ZBEKISTON DAVLAT SAN'AT VA MADANIYAT INSTITUTI</t>
  </si>
  <si>
    <t>302339722</t>
  </si>
  <si>
    <t>1750000</t>
  </si>
  <si>
    <t>146</t>
  </si>
  <si>
    <t>Прямые договора- (ЗРУ-684 Ст-71 абз.-7)</t>
  </si>
  <si>
    <t>231100611811506</t>
  </si>
  <si>
    <t>"TOSHKENT SHAHAR HOKIMLIGI HUZURIDAGI MAXSUSTRANS ISHLAB CHIQARISH BOSHQARMASI" DAVLAT UNITAR KORXONASI</t>
  </si>
  <si>
    <t>200903001</t>
  </si>
  <si>
    <t>60464,95</t>
  </si>
  <si>
    <t>147</t>
  </si>
  <si>
    <t>Прямые договора- (ЗРУ-684, Ст-71, абз.-3, ПП-3953 пункт 4 согласно перечню приложения)</t>
  </si>
  <si>
    <t>231100241800096</t>
  </si>
  <si>
    <t>"O`ZBEKTELEKOM " AKSIYADORLIK JAMIYATI</t>
  </si>
  <si>
    <t>148</t>
  </si>
  <si>
    <t xml:space="preserve">Иссиқлик энергияси </t>
  </si>
  <si>
    <t>231100101798480</t>
  </si>
  <si>
    <t>VEOLIA ENERGY TASHKENT МЧЖ КК</t>
  </si>
  <si>
    <t>Гкалл</t>
  </si>
  <si>
    <t xml:space="preserve">Е-ХАТ химояланган электрон почта тизими хизматларини такдим этиш буйича </t>
  </si>
  <si>
    <t>231100141794344</t>
  </si>
  <si>
    <t>"UNICON-SOFT" MAS`ULIYATI CHEKLANGAN JAMIYAT</t>
  </si>
  <si>
    <t>493950</t>
  </si>
  <si>
    <t>150</t>
  </si>
  <si>
    <t>231100241793320</t>
  </si>
  <si>
    <t>"RESPUBLIKA MAXSUS ALOQA BOG`LAMASI" DAVLAT UNITAR KORXONASI</t>
  </si>
  <si>
    <t>151110</t>
  </si>
  <si>
    <t>151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</si>
  <si>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</si>
  <si>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231100101792932</t>
  </si>
  <si>
    <t>ГОСУДАРСТВЕННОЕ УНИТАРНОЕ ПРЕДПРИЯТИЕ "KIBERXAVFSIZLIK MARKAZI"</t>
  </si>
  <si>
    <t>152</t>
  </si>
  <si>
    <t>Оптик сканерга экспертиза марказидан хулоса олиш</t>
  </si>
  <si>
    <t>231100101779959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</si>
  <si>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</si>
  <si>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305219838</t>
  </si>
  <si>
    <t>153</t>
  </si>
  <si>
    <t>231100101765461</t>
  </si>
  <si>
    <t>44551,15</t>
  </si>
  <si>
    <t>154</t>
  </si>
  <si>
    <t>Электэнергия</t>
  </si>
  <si>
    <t>231100101765104</t>
  </si>
  <si>
    <t>Худудий электр тармоклари АЖ</t>
  </si>
  <si>
    <t>306350099</t>
  </si>
  <si>
    <t>800</t>
  </si>
  <si>
    <t>155</t>
  </si>
  <si>
    <t>Услуга операторов связи в сфере беспроводных телекоммуникаций</t>
  </si>
  <si>
    <t>231100241715032</t>
  </si>
  <si>
    <t>"UNIVERSAL MOBILE SYSTEMS" MAS'ULIYATI CHEKLANGAN JAMIYAT</t>
  </si>
  <si>
    <t>9900000</t>
  </si>
  <si>
    <t>156</t>
  </si>
  <si>
    <t>Интернетга уланиш учун модем сотиб олиш</t>
  </si>
  <si>
    <t>231100141713538</t>
  </si>
  <si>
    <t>413000</t>
  </si>
  <si>
    <t>157</t>
  </si>
  <si>
    <t>Интернетга уланиш учун кабель сотиб олиш </t>
  </si>
  <si>
    <t xml:space="preserve">метр </t>
  </si>
  <si>
    <t>250</t>
  </si>
  <si>
    <t>1500</t>
  </si>
  <si>
    <t>158</t>
  </si>
  <si>
    <t>231100241711479</t>
  </si>
  <si>
    <t>1020000</t>
  </si>
  <si>
    <t>159</t>
  </si>
  <si>
    <t>Бино ижараси</t>
  </si>
  <si>
    <t>231100141707004</t>
  </si>
  <si>
    <t>"ALFRAGANUS UNIVERSITY" MAS'ULIYATI CHEKLANGAN JAMIYAT</t>
  </si>
  <si>
    <t>309738309</t>
  </si>
  <si>
    <t>1500000</t>
  </si>
  <si>
    <t>160</t>
  </si>
  <si>
    <t>Услуга телефонной связи</t>
  </si>
  <si>
    <t>231100241685558</t>
  </si>
  <si>
    <t>161</t>
  </si>
  <si>
    <t>Аварийно-восстанавиятельная работа водопроводной сети</t>
  </si>
  <si>
    <t>Прямые договора- (ЗРУ-684, Ст-71, абз.-3, ПП-3953 пункт 15 согласно перечню приложения)</t>
  </si>
  <si>
    <t>231100351662605</t>
  </si>
  <si>
    <t>УНИТАРНОЕ ПРЕДПРИЯТИЕ "SUVSOZABONENTXIZMATI"</t>
  </si>
  <si>
    <t>205208252</t>
  </si>
  <si>
    <t>44670527</t>
  </si>
  <si>
    <t>162</t>
  </si>
  <si>
    <t>231100241650886</t>
  </si>
  <si>
    <t>163</t>
  </si>
  <si>
    <t>Охрана</t>
  </si>
  <si>
    <t>231100101649507</t>
  </si>
  <si>
    <t xml:space="preserve"> Миллий гвардия  города Ташкента</t>
  </si>
  <si>
    <t>202628856</t>
  </si>
  <si>
    <t>164</t>
  </si>
  <si>
    <t>Мажбурий суғурта</t>
  </si>
  <si>
    <t>Прямые договора- (ЗРУ-684, Ст-71, абз.-3, ПП-3953 пункт 17 согласно перечню приложения)</t>
  </si>
  <si>
    <t>231100371637279</t>
  </si>
  <si>
    <t>"SEMURG SUG`URTA" AKSIYADORLIK JAMIYATI QO`SHMA KORXONA</t>
  </si>
  <si>
    <t>307281137</t>
  </si>
  <si>
    <t>5501000</t>
  </si>
  <si>
    <t>165</t>
  </si>
  <si>
    <t>231100241631648</t>
  </si>
  <si>
    <t>1263400</t>
  </si>
  <si>
    <t>166</t>
  </si>
  <si>
    <t>Услуга по разработке и согласованию нормативных документов по делопроизводству и архивному делу в организациях (инструкции, номенклатуры, положения, перечни)</t>
  </si>
  <si>
    <t>231100101626300</t>
  </si>
  <si>
    <t>"O`ZBEKISTON MILLIY ARXIVI"</t>
  </si>
  <si>
    <t>167</t>
  </si>
  <si>
    <t>Услуга по технической поддержке информационных технологий</t>
  </si>
  <si>
    <t>231100101622849</t>
  </si>
  <si>
    <t>"DAVLAT AXBOROT TIZIMLARINI YARATISH VA QO`LLAB QUVATLASH BO`YICHA YAGONA INTEGRATOR-UZINFOCOM" MAS'ULIYATI CHEKLANGAN JAMIYAT</t>
  </si>
  <si>
    <t>225000</t>
  </si>
  <si>
    <t>168</t>
  </si>
  <si>
    <t>231100241616981</t>
  </si>
  <si>
    <t>1650000</t>
  </si>
  <si>
    <t>169</t>
  </si>
  <si>
    <t>231100241613659</t>
  </si>
  <si>
    <t>1048379</t>
  </si>
  <si>
    <t>170</t>
  </si>
  <si>
    <t>231100241613631</t>
  </si>
  <si>
    <t>171</t>
  </si>
  <si>
    <t>172</t>
  </si>
  <si>
    <t xml:space="preserve">Услуга по упорядочению архивных документов </t>
  </si>
  <si>
    <t>Единый поставщик</t>
  </si>
  <si>
    <t>231100101545016</t>
  </si>
  <si>
    <t>49263000</t>
  </si>
  <si>
    <t>173</t>
  </si>
  <si>
    <t>231100141539366</t>
  </si>
  <si>
    <t>O'ZBEKISTON RESPUBLIKASI ADLIYA VAZIRLIGI</t>
  </si>
  <si>
    <t>201122775</t>
  </si>
  <si>
    <t>2500000</t>
  </si>
  <si>
    <t>174</t>
  </si>
  <si>
    <t>Услуга по круглосуточной поддержке телефонной линииСервисный номер: 5100 и 5101</t>
  </si>
  <si>
    <t>231100241535528</t>
  </si>
  <si>
    <t>16800000</t>
  </si>
  <si>
    <t>175</t>
  </si>
  <si>
    <t xml:space="preserve">Ахборот тизимини уни яратиш буйича техник топширик талабларига мувофиклиги юзасидан экспертизадан утказиш тугрисида </t>
  </si>
  <si>
    <t>231100101530959</t>
  </si>
  <si>
    <t>28071980</t>
  </si>
  <si>
    <t>176</t>
  </si>
  <si>
    <t>Прямые договора- (ЗРУ-684, Ст-71, абз.-3, ПП-3953 пункт 4 )</t>
  </si>
  <si>
    <t>231100241522391</t>
  </si>
  <si>
    <t>177</t>
  </si>
  <si>
    <t>231100241522389</t>
  </si>
  <si>
    <t>178</t>
  </si>
  <si>
    <t>231100241522384</t>
  </si>
  <si>
    <t>179</t>
  </si>
  <si>
    <t>231100241522380</t>
  </si>
  <si>
    <t>180</t>
  </si>
  <si>
    <t>231100241522354</t>
  </si>
  <si>
    <t>181</t>
  </si>
  <si>
    <t>231100241522142</t>
  </si>
  <si>
    <t>182</t>
  </si>
  <si>
    <t>231100241517295</t>
  </si>
  <si>
    <t>183</t>
  </si>
  <si>
    <t>ТШТТ дан тугридан тугри сим ижарага олиш</t>
  </si>
  <si>
    <t>231100141512869</t>
  </si>
  <si>
    <t>83928</t>
  </si>
  <si>
    <t>184</t>
  </si>
  <si>
    <t>Қоғоз А4</t>
  </si>
  <si>
    <t>23111007178944</t>
  </si>
  <si>
    <t>ООО AVVA TERMINAL TRADE</t>
  </si>
  <si>
    <t>209327194</t>
  </si>
  <si>
    <t>27700</t>
  </si>
  <si>
    <t>41600</t>
  </si>
  <si>
    <r>
      <t xml:space="preserve"> 2023 йил 1-ярим йилликда  Ўзбекистон Республикаси Олий таълим,фан ва инновациялар вазирлиги ҳузуридаги Билим ва малакаларни баҳолаш агентлиги 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</si>
  <si>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Билим ва малакаларни баҳолаш агентлиги томонидан 2023 йил 1-ярим йилликда қурилиш, реконструкция қилиш ва таъмирлаш ишлари бўйича танловлар (тендерлар) ўтказилмади</t>
  </si>
  <si>
    <t xml:space="preserve">Билим ва малакаларни баҳолаш агентлигининг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</t>
  </si>
  <si>
    <t xml:space="preserve"> 2023 йил 1- ярим йилликда
Билим ва малакаларни баҳолаш агентлиги Давлат мақсадли жамғармалардан ажратилган субсидиялар, кредитлар ҳамда тижорат банкларига жойлаштирилган депозитлар тўғрисидаги</t>
  </si>
  <si>
    <t>Оптик сканер INSIGHT-1500c ва эҳтиёт қисмлар  INSIGHT-150 сканерига валюта солиб олиш</t>
  </si>
  <si>
    <t xml:space="preserve"> 2023 йил 1-ярим йилликда
Билим ва малакаларни баҳолаш агентлиги томонидан ягона етказиб берувчилардан ва тўғридан-тўғри харид қилинган товарлар ва хизматлар  тўғрисида
МАЪЛУМОТЛАР</t>
  </si>
  <si>
    <t>комплект постелное белье</t>
  </si>
  <si>
    <t>2304000</t>
  </si>
  <si>
    <t>69,46</t>
  </si>
  <si>
    <t>4,71</t>
  </si>
  <si>
    <t>714,64</t>
  </si>
  <si>
    <t>188481,25</t>
  </si>
  <si>
    <t>1296700</t>
  </si>
  <si>
    <t>96468500</t>
  </si>
  <si>
    <t>23652240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</si>
</sst>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.0"/>
    <numFmt numFmtId="166" formatCode="#,##0.00\ _₽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4" fillId="0" borderId="0"/>
    <xf numFmtId="0" fontId="28" fillId="0" borderId="0"/>
    <xf numFmtId="0" fontId="31" fillId="0" borderId="0"/>
    <xf numFmtId="0" fontId="32" fillId="0" borderId="0"/>
    <xf numFmtId="0" fontId="37" fillId="0" borderId="0"/>
  </cellStyleXfs>
  <cellXfs count="261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Fill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" fontId="5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7" xfId="0" applyFont="1" applyBorder="1"/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164" fontId="27" fillId="0" borderId="17" xfId="0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left" vertical="top" wrapText="1"/>
    </xf>
    <xf numFmtId="3" fontId="5" fillId="0" borderId="18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166" fontId="2" fillId="0" borderId="0" xfId="0" applyNumberFormat="1" applyFont="1" applyFill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center" vertical="top" wrapText="1"/>
    </xf>
    <xf numFmtId="0" fontId="3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Fill="1"/>
    <xf numFmtId="165" fontId="5" fillId="0" borderId="7" xfId="0" applyNumberFormat="1" applyFont="1" applyBorder="1" applyAlignment="1">
      <alignment horizontal="center" vertical="center" wrapText="1"/>
    </xf>
    <xf numFmtId="3" fontId="33" fillId="0" borderId="1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6" fillId="0" borderId="18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 wrapText="1"/>
    </xf>
    <xf numFmtId="1" fontId="34" fillId="0" borderId="18" xfId="0" applyNumberFormat="1" applyFont="1" applyBorder="1"/>
    <xf numFmtId="0" fontId="35" fillId="0" borderId="18" xfId="0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 wrapText="1"/>
    </xf>
    <xf numFmtId="1" fontId="33" fillId="0" borderId="18" xfId="0" applyNumberFormat="1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49" fontId="36" fillId="0" borderId="18" xfId="0" applyNumberFormat="1" applyFont="1" applyBorder="1" applyAlignment="1">
      <alignment horizontal="center" vertical="center" wrapText="1"/>
    </xf>
    <xf numFmtId="49" fontId="33" fillId="0" borderId="18" xfId="3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49" fontId="33" fillId="0" borderId="18" xfId="0" applyNumberFormat="1" applyFont="1" applyFill="1" applyBorder="1" applyAlignment="1">
      <alignment horizontal="center" vertical="center" wrapText="1"/>
    </xf>
    <xf numFmtId="1" fontId="33" fillId="0" borderId="19" xfId="0" applyNumberFormat="1" applyFont="1" applyFill="1" applyBorder="1" applyAlignment="1">
      <alignment horizontal="center" vertical="center" wrapText="1"/>
    </xf>
    <xf numFmtId="49" fontId="36" fillId="0" borderId="18" xfId="0" applyNumberFormat="1" applyFont="1" applyFill="1" applyBorder="1" applyAlignment="1">
      <alignment horizontal="center" vertical="center" wrapText="1"/>
    </xf>
    <xf numFmtId="49" fontId="34" fillId="0" borderId="18" xfId="0" applyNumberFormat="1" applyFont="1" applyFill="1" applyBorder="1" applyAlignment="1">
      <alignment horizontal="center" vertical="center" wrapText="1"/>
    </xf>
    <xf numFmtId="49" fontId="33" fillId="0" borderId="18" xfId="3" applyNumberFormat="1" applyFont="1" applyFill="1" applyBorder="1" applyAlignment="1">
      <alignment horizontal="center" vertical="center" wrapText="1"/>
    </xf>
    <xf numFmtId="1" fontId="33" fillId="0" borderId="20" xfId="0" applyNumberFormat="1" applyFont="1" applyFill="1" applyBorder="1" applyAlignment="1">
      <alignment horizontal="center" vertical="center" wrapText="1"/>
    </xf>
    <xf numFmtId="1" fontId="33" fillId="0" borderId="18" xfId="0" applyNumberFormat="1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" fontId="33" fillId="0" borderId="21" xfId="0" applyNumberFormat="1" applyFont="1" applyFill="1" applyBorder="1" applyAlignment="1">
      <alignment horizontal="center" vertical="center" wrapText="1"/>
    </xf>
    <xf numFmtId="0" fontId="34" fillId="0" borderId="18" xfId="5" applyFont="1" applyFill="1" applyBorder="1" applyAlignment="1">
      <alignment horizontal="center" vertical="center" wrapText="1"/>
    </xf>
    <xf numFmtId="0" fontId="34" fillId="0" borderId="2" xfId="5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49" fontId="33" fillId="0" borderId="3" xfId="3" applyNumberFormat="1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" fontId="33" fillId="0" borderId="19" xfId="0" applyNumberFormat="1" applyFont="1" applyBorder="1" applyAlignment="1">
      <alignment horizontal="center" vertical="center" wrapText="1"/>
    </xf>
    <xf numFmtId="2" fontId="33" fillId="0" borderId="19" xfId="0" applyNumberFormat="1" applyFont="1" applyBorder="1" applyAlignment="1">
      <alignment horizontal="center" vertical="center" wrapText="1"/>
    </xf>
    <xf numFmtId="166" fontId="33" fillId="0" borderId="18" xfId="0" applyNumberFormat="1" applyFont="1" applyBorder="1" applyAlignment="1">
      <alignment horizontal="center" vertical="center" wrapText="1"/>
    </xf>
    <xf numFmtId="49" fontId="33" fillId="0" borderId="19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1" fontId="33" fillId="0" borderId="20" xfId="0" applyNumberFormat="1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" fontId="33" fillId="0" borderId="21" xfId="0" applyNumberFormat="1" applyFont="1" applyBorder="1" applyAlignment="1">
      <alignment horizontal="center" vertical="center" wrapText="1"/>
    </xf>
    <xf numFmtId="0" fontId="34" fillId="0" borderId="18" xfId="5" applyFont="1" applyBorder="1" applyAlignment="1">
      <alignment horizontal="center" vertical="center" wrapText="1"/>
    </xf>
    <xf numFmtId="0" fontId="34" fillId="0" borderId="2" xfId="5" applyFont="1" applyBorder="1" applyAlignment="1">
      <alignment horizontal="center" vertical="center" wrapText="1"/>
    </xf>
    <xf numFmtId="0" fontId="34" fillId="0" borderId="0" xfId="5" applyFont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0" fontId="34" fillId="0" borderId="9" xfId="5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3" xfId="3" applyNumberFormat="1" applyFont="1" applyBorder="1" applyAlignment="1">
      <alignment horizontal="center" vertical="center" wrapText="1"/>
    </xf>
    <xf numFmtId="4" fontId="23" fillId="0" borderId="1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left" vertical="center" wrapText="1" inden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29" fillId="0" borderId="0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9" fillId="0" borderId="1" xfId="0" applyNumberFormat="1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center" vertical="top" wrapText="1"/>
    </xf>
    <xf numFmtId="3" fontId="22" fillId="0" borderId="9" xfId="0" applyNumberFormat="1" applyFont="1" applyBorder="1" applyAlignment="1">
      <alignment horizontal="center" vertical="top" wrapText="1"/>
    </xf>
  </cellXfs>
  <cellStyles count="6">
    <cellStyle name="Normal" xfId="5" xr:uid="{053474C7-7CAA-4003-BBB9-59BEB15C6F2D}"/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_2012 йил иш режаси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693669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F0"/>
    <pageSetUpPr fitToPage="1"/>
  </sheetPr>
  <dimension ref="A1:AD16"/>
  <sheetViews>
    <sheetView zoomScale="70" zoomScaleNormal="70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D16" sqref="D16:F16"/>
    </sheetView>
  </sheetViews>
  <sheetFormatPr defaultColWidth="9.140625" defaultRowHeight="18.75" x14ac:dyDescent="0.3"/>
  <cols>
    <col min="1" max="1" width="6.7109375" style="6" customWidth="1"/>
    <col min="2" max="2" width="53.140625" style="6" customWidth="1"/>
    <col min="3" max="6" width="20.7109375" style="6" customWidth="1"/>
    <col min="7" max="7" width="32.85546875" style="6" customWidth="1"/>
    <col min="8" max="18" width="15.7109375" style="6" customWidth="1"/>
    <col min="19" max="30" width="9.140625" style="6"/>
    <col min="31" max="16384" width="9.140625" style="8"/>
  </cols>
  <sheetData>
    <row r="1" spans="1:30" ht="75" customHeight="1" x14ac:dyDescent="0.3">
      <c r="F1" s="177" t="s">
        <v>82</v>
      </c>
      <c r="G1" s="178"/>
    </row>
    <row r="2" spans="1:30" x14ac:dyDescent="0.3">
      <c r="F2" s="179"/>
      <c r="G2" s="179"/>
    </row>
    <row r="3" spans="1:30" ht="4.5" customHeight="1" x14ac:dyDescent="0.3">
      <c r="F3" s="179"/>
      <c r="G3" s="179"/>
    </row>
    <row r="4" spans="1:30" x14ac:dyDescent="0.3">
      <c r="F4" s="179"/>
      <c r="G4" s="179"/>
    </row>
    <row r="5" spans="1:30" ht="3.75" customHeight="1" x14ac:dyDescent="0.3"/>
    <row r="6" spans="1:30" ht="57.6" customHeight="1" x14ac:dyDescent="0.3">
      <c r="A6" s="182" t="s">
        <v>219</v>
      </c>
      <c r="B6" s="182"/>
      <c r="C6" s="182"/>
      <c r="D6" s="182"/>
      <c r="E6" s="182"/>
      <c r="F6" s="182"/>
      <c r="G6" s="182"/>
    </row>
    <row r="7" spans="1:30" x14ac:dyDescent="0.3">
      <c r="A7" s="183" t="s">
        <v>12</v>
      </c>
      <c r="B7" s="183"/>
      <c r="C7" s="183"/>
      <c r="D7" s="183"/>
      <c r="E7" s="183"/>
      <c r="F7" s="183"/>
      <c r="G7" s="183"/>
    </row>
    <row r="8" spans="1:30" x14ac:dyDescent="0.3">
      <c r="G8" s="9"/>
    </row>
    <row r="9" spans="1:30" ht="32.450000000000003" customHeight="1" x14ac:dyDescent="0.3">
      <c r="A9" s="184" t="s">
        <v>13</v>
      </c>
      <c r="B9" s="184" t="s">
        <v>173</v>
      </c>
      <c r="C9" s="184" t="s">
        <v>0</v>
      </c>
      <c r="D9" s="184"/>
      <c r="E9" s="184"/>
      <c r="F9" s="184"/>
      <c r="G9" s="184"/>
      <c r="H9" s="10"/>
      <c r="I9" s="10"/>
      <c r="J9" s="10"/>
      <c r="K9" s="10"/>
    </row>
    <row r="10" spans="1:30" x14ac:dyDescent="0.3">
      <c r="A10" s="184"/>
      <c r="B10" s="184"/>
      <c r="C10" s="184" t="s">
        <v>5</v>
      </c>
      <c r="D10" s="184" t="s">
        <v>1</v>
      </c>
      <c r="E10" s="184"/>
      <c r="F10" s="184"/>
      <c r="G10" s="184"/>
    </row>
    <row r="11" spans="1:30" ht="112.5" x14ac:dyDescent="0.3">
      <c r="A11" s="184"/>
      <c r="B11" s="184"/>
      <c r="C11" s="184"/>
      <c r="D11" s="7" t="s">
        <v>2</v>
      </c>
      <c r="E11" s="52" t="s">
        <v>89</v>
      </c>
      <c r="F11" s="7" t="s">
        <v>3</v>
      </c>
      <c r="G11" s="7" t="s">
        <v>4</v>
      </c>
    </row>
    <row r="12" spans="1:30" ht="28.5" hidden="1" customHeight="1" x14ac:dyDescent="0.3">
      <c r="A12" s="14" t="e">
        <f>+#REF!+1</f>
        <v>#REF!</v>
      </c>
      <c r="B12" s="15"/>
      <c r="C12" s="21"/>
      <c r="D12" s="14"/>
      <c r="E12" s="14"/>
      <c r="F12" s="14"/>
      <c r="G12" s="16"/>
    </row>
    <row r="13" spans="1:30" ht="28.5" hidden="1" customHeight="1" x14ac:dyDescent="0.3">
      <c r="A13" s="14" t="e">
        <f t="shared" ref="A13:A14" si="0">+A12+1</f>
        <v>#REF!</v>
      </c>
      <c r="B13" s="15"/>
      <c r="C13" s="21"/>
      <c r="D13" s="14"/>
      <c r="E13" s="14"/>
      <c r="F13" s="14"/>
      <c r="G13" s="16"/>
    </row>
    <row r="14" spans="1:30" ht="28.5" hidden="1" customHeight="1" x14ac:dyDescent="0.3">
      <c r="A14" s="14" t="e">
        <f t="shared" si="0"/>
        <v>#REF!</v>
      </c>
      <c r="B14" s="15"/>
      <c r="C14" s="21"/>
      <c r="D14" s="14"/>
      <c r="E14" s="14"/>
      <c r="F14" s="14"/>
      <c r="G14" s="16"/>
    </row>
    <row r="15" spans="1:30" ht="64.5" customHeight="1" x14ac:dyDescent="0.3">
      <c r="A15" s="17" t="s">
        <v>177</v>
      </c>
      <c r="B15" s="19" t="s">
        <v>194</v>
      </c>
      <c r="C15" s="115">
        <f>D15+E15+F15</f>
        <v>10810073.6</v>
      </c>
      <c r="D15" s="115">
        <v>4079956</v>
      </c>
      <c r="E15" s="115">
        <v>1024366</v>
      </c>
      <c r="F15" s="115">
        <v>5705751.5999999996</v>
      </c>
      <c r="G15" s="17">
        <v>0</v>
      </c>
    </row>
    <row r="16" spans="1:30" s="13" customFormat="1" ht="28.5" customHeight="1" x14ac:dyDescent="0.3">
      <c r="A16" s="180" t="s">
        <v>18</v>
      </c>
      <c r="B16" s="181"/>
      <c r="C16" s="115">
        <f>D16+E16+F16</f>
        <v>10810073.6</v>
      </c>
      <c r="D16" s="115">
        <v>4079956</v>
      </c>
      <c r="E16" s="115">
        <v>1024366</v>
      </c>
      <c r="F16" s="115">
        <v>5705751.5999999996</v>
      </c>
      <c r="G16" s="17">
        <v>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</sheetData>
  <mergeCells count="12">
    <mergeCell ref="F1:G1"/>
    <mergeCell ref="F2:G2"/>
    <mergeCell ref="F3:G3"/>
    <mergeCell ref="F4:G4"/>
    <mergeCell ref="A16:B16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26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6" style="38" customWidth="1"/>
    <col min="2" max="3" width="11.5703125" style="38" bestFit="1" customWidth="1"/>
    <col min="4" max="4" width="14.42578125" style="38" customWidth="1"/>
    <col min="5" max="5" width="16" style="38" bestFit="1" customWidth="1"/>
    <col min="6" max="6" width="15.28515625" style="38" bestFit="1" customWidth="1"/>
    <col min="7" max="7" width="13.7109375" style="38" customWidth="1"/>
    <col min="8" max="8" width="14.5703125" style="38" customWidth="1"/>
    <col min="9" max="9" width="12.28515625" style="38" customWidth="1"/>
    <col min="10" max="10" width="12.7109375" style="38" customWidth="1"/>
    <col min="11" max="11" width="12" style="38" customWidth="1"/>
    <col min="12" max="12" width="14.85546875" style="38" customWidth="1"/>
    <col min="13" max="16384" width="9.140625" style="38"/>
  </cols>
  <sheetData>
    <row r="1" spans="1:18" ht="63.75" customHeight="1" x14ac:dyDescent="0.25">
      <c r="I1" s="233" t="s">
        <v>144</v>
      </c>
      <c r="J1" s="233"/>
      <c r="K1" s="233"/>
      <c r="L1" s="233"/>
    </row>
    <row r="4" spans="1:18" ht="48" customHeight="1" x14ac:dyDescent="0.25">
      <c r="A4" s="227" t="s">
        <v>145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6" spans="1:18" x14ac:dyDescent="0.25">
      <c r="A6" s="231" t="s">
        <v>13</v>
      </c>
      <c r="B6" s="231" t="s">
        <v>146</v>
      </c>
      <c r="C6" s="231" t="s">
        <v>147</v>
      </c>
      <c r="D6" s="231" t="s">
        <v>148</v>
      </c>
      <c r="E6" s="231" t="s">
        <v>149</v>
      </c>
      <c r="F6" s="231" t="s">
        <v>150</v>
      </c>
      <c r="G6" s="231" t="s">
        <v>151</v>
      </c>
      <c r="H6" s="231" t="s">
        <v>152</v>
      </c>
      <c r="I6" s="228" t="s">
        <v>153</v>
      </c>
      <c r="J6" s="229"/>
      <c r="K6" s="230"/>
      <c r="L6" s="231" t="s">
        <v>154</v>
      </c>
      <c r="M6" s="83"/>
      <c r="N6" s="83"/>
      <c r="O6" s="83"/>
      <c r="P6" s="83"/>
      <c r="Q6" s="83"/>
      <c r="R6" s="83"/>
    </row>
    <row r="7" spans="1:18" ht="28.5" x14ac:dyDescent="0.25">
      <c r="A7" s="232"/>
      <c r="B7" s="232"/>
      <c r="C7" s="232"/>
      <c r="D7" s="232"/>
      <c r="E7" s="232"/>
      <c r="F7" s="232"/>
      <c r="G7" s="232"/>
      <c r="H7" s="232"/>
      <c r="I7" s="80" t="s">
        <v>155</v>
      </c>
      <c r="J7" s="80" t="s">
        <v>156</v>
      </c>
      <c r="K7" s="80" t="s">
        <v>157</v>
      </c>
      <c r="L7" s="232"/>
      <c r="M7" s="83"/>
      <c r="N7" s="83"/>
      <c r="O7" s="83"/>
      <c r="P7" s="83"/>
      <c r="Q7" s="83"/>
      <c r="R7" s="83"/>
    </row>
    <row r="8" spans="1:18" x14ac:dyDescent="0.25">
      <c r="A8" s="84"/>
      <c r="B8" s="84"/>
      <c r="C8" s="84"/>
      <c r="D8" s="70"/>
      <c r="E8" s="70"/>
      <c r="F8" s="70"/>
      <c r="G8" s="70"/>
      <c r="H8" s="70"/>
      <c r="I8" s="70"/>
      <c r="J8" s="70"/>
      <c r="K8" s="70"/>
      <c r="L8" s="70"/>
      <c r="M8" s="83"/>
      <c r="N8" s="83"/>
      <c r="O8" s="83"/>
      <c r="P8" s="83"/>
      <c r="Q8" s="83"/>
      <c r="R8" s="83"/>
    </row>
    <row r="9" spans="1:18" x14ac:dyDescent="0.25">
      <c r="A9" s="84"/>
      <c r="B9" s="84"/>
      <c r="C9" s="84"/>
      <c r="D9" s="70"/>
      <c r="E9" s="70"/>
      <c r="F9" s="70"/>
      <c r="G9" s="70"/>
      <c r="H9" s="70"/>
      <c r="I9" s="70"/>
      <c r="J9" s="70"/>
      <c r="K9" s="70"/>
      <c r="L9" s="70"/>
      <c r="M9" s="83"/>
      <c r="N9" s="83"/>
      <c r="O9" s="83"/>
      <c r="P9" s="83"/>
      <c r="Q9" s="83"/>
      <c r="R9" s="83"/>
    </row>
    <row r="10" spans="1:18" x14ac:dyDescent="0.25">
      <c r="A10" s="84"/>
      <c r="B10" s="84"/>
      <c r="C10" s="84"/>
      <c r="D10" s="70"/>
      <c r="E10" s="70"/>
      <c r="F10" s="70"/>
      <c r="G10" s="70"/>
      <c r="H10" s="70"/>
      <c r="I10" s="70"/>
      <c r="J10" s="70"/>
      <c r="K10" s="70"/>
      <c r="L10" s="70"/>
      <c r="M10" s="83"/>
      <c r="N10" s="83"/>
      <c r="O10" s="83"/>
      <c r="P10" s="83"/>
      <c r="Q10" s="83"/>
      <c r="R10" s="83"/>
    </row>
    <row r="11" spans="1:18" x14ac:dyDescent="0.25">
      <c r="A11" s="84"/>
      <c r="B11" s="84"/>
      <c r="C11" s="84"/>
      <c r="D11" s="70"/>
      <c r="E11" s="70"/>
      <c r="F11" s="70"/>
      <c r="G11" s="70"/>
      <c r="H11" s="70"/>
      <c r="I11" s="70"/>
      <c r="J11" s="70"/>
      <c r="K11" s="70"/>
      <c r="L11" s="70"/>
      <c r="M11" s="83"/>
      <c r="N11" s="83"/>
      <c r="O11" s="83"/>
      <c r="P11" s="83"/>
      <c r="Q11" s="83"/>
      <c r="R11" s="83"/>
    </row>
    <row r="12" spans="1:18" x14ac:dyDescent="0.25">
      <c r="A12" s="84"/>
      <c r="B12" s="84"/>
      <c r="C12" s="84"/>
      <c r="D12" s="70"/>
      <c r="E12" s="70"/>
      <c r="F12" s="70"/>
      <c r="G12" s="70"/>
      <c r="H12" s="70"/>
      <c r="I12" s="70"/>
      <c r="J12" s="70"/>
      <c r="K12" s="70"/>
      <c r="L12" s="70"/>
      <c r="M12" s="83"/>
      <c r="N12" s="83"/>
      <c r="O12" s="83"/>
      <c r="P12" s="83"/>
      <c r="Q12" s="83"/>
      <c r="R12" s="83"/>
    </row>
    <row r="13" spans="1:18" x14ac:dyDescent="0.25">
      <c r="A13" s="84"/>
      <c r="B13" s="84"/>
      <c r="C13" s="84"/>
      <c r="D13" s="70"/>
      <c r="E13" s="70"/>
      <c r="F13" s="70"/>
      <c r="G13" s="70"/>
      <c r="H13" s="70"/>
      <c r="I13" s="70"/>
      <c r="J13" s="70"/>
      <c r="K13" s="70"/>
      <c r="L13" s="70"/>
      <c r="M13" s="83"/>
      <c r="N13" s="83"/>
      <c r="O13" s="83"/>
      <c r="P13" s="83"/>
      <c r="Q13" s="83"/>
      <c r="R13" s="83"/>
    </row>
    <row r="14" spans="1:18" x14ac:dyDescent="0.25">
      <c r="A14" s="84"/>
      <c r="B14" s="84"/>
      <c r="C14" s="84"/>
      <c r="D14" s="70"/>
      <c r="E14" s="70"/>
      <c r="F14" s="70"/>
      <c r="G14" s="70"/>
      <c r="H14" s="70"/>
      <c r="I14" s="70"/>
      <c r="J14" s="70"/>
      <c r="K14" s="70"/>
      <c r="L14" s="70"/>
      <c r="M14" s="83"/>
      <c r="N14" s="83"/>
      <c r="O14" s="83"/>
      <c r="P14" s="83"/>
      <c r="Q14" s="83"/>
      <c r="R14" s="83"/>
    </row>
    <row r="15" spans="1:18" x14ac:dyDescent="0.25">
      <c r="A15" s="84"/>
      <c r="B15" s="84"/>
      <c r="C15" s="84"/>
      <c r="D15" s="70"/>
      <c r="E15" s="70"/>
      <c r="F15" s="70"/>
      <c r="G15" s="70"/>
      <c r="H15" s="70"/>
      <c r="I15" s="70"/>
      <c r="J15" s="70"/>
      <c r="K15" s="70"/>
      <c r="L15" s="70"/>
      <c r="M15" s="83"/>
      <c r="N15" s="83"/>
      <c r="O15" s="83"/>
      <c r="P15" s="83"/>
      <c r="Q15" s="83"/>
      <c r="R15" s="83"/>
    </row>
    <row r="16" spans="1:18" x14ac:dyDescent="0.25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spans="4:18" x14ac:dyDescent="0.25"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4:18" x14ac:dyDescent="0.25"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spans="4:18" x14ac:dyDescent="0.25"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4:18" x14ac:dyDescent="0.25"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spans="4:18" x14ac:dyDescent="0.25"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2" spans="4:18" x14ac:dyDescent="0.25"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spans="4:18" x14ac:dyDescent="0.25"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4:18" x14ac:dyDescent="0.25"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4:18" x14ac:dyDescent="0.25"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spans="4:18" x14ac:dyDescent="0.25"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</sheetData>
  <mergeCells count="12"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zoomScale="115" zoomScaleNormal="115" workbookViewId="0">
      <selection activeCell="F9" sqref="F9"/>
    </sheetView>
  </sheetViews>
  <sheetFormatPr defaultRowHeight="15" x14ac:dyDescent="0.25"/>
  <cols>
    <col min="1" max="1" width="7" style="38" customWidth="1"/>
    <col min="2" max="2" width="46" style="38" customWidth="1"/>
    <col min="3" max="3" width="18" style="38" customWidth="1"/>
    <col min="4" max="4" width="44.5703125" style="38" customWidth="1"/>
    <col min="5" max="16384" width="9.140625" style="38"/>
  </cols>
  <sheetData>
    <row r="1" spans="1:4" ht="66" customHeight="1" x14ac:dyDescent="0.25">
      <c r="D1" s="66" t="s">
        <v>158</v>
      </c>
    </row>
    <row r="2" spans="1:4" ht="67.5" customHeight="1" x14ac:dyDescent="0.25">
      <c r="A2" s="224" t="s">
        <v>159</v>
      </c>
      <c r="B2" s="224"/>
      <c r="C2" s="224"/>
      <c r="D2" s="224"/>
    </row>
    <row r="4" spans="1:4" ht="30.75" customHeight="1" x14ac:dyDescent="0.25">
      <c r="A4" s="85" t="s">
        <v>13</v>
      </c>
      <c r="B4" s="85" t="s">
        <v>49</v>
      </c>
      <c r="C4" s="85" t="s">
        <v>47</v>
      </c>
      <c r="D4" s="85" t="s">
        <v>160</v>
      </c>
    </row>
    <row r="5" spans="1:4" x14ac:dyDescent="0.25">
      <c r="A5" s="86">
        <v>1</v>
      </c>
      <c r="B5" s="86"/>
      <c r="C5" s="86"/>
      <c r="D5" s="86"/>
    </row>
    <row r="6" spans="1:4" x14ac:dyDescent="0.25">
      <c r="A6" s="86">
        <f>+A5+1</f>
        <v>2</v>
      </c>
      <c r="B6" s="87"/>
      <c r="C6" s="87"/>
      <c r="D6" s="88"/>
    </row>
    <row r="7" spans="1:4" x14ac:dyDescent="0.25">
      <c r="A7" s="86">
        <f t="shared" ref="A7:A14" si="0">+A6+1</f>
        <v>3</v>
      </c>
      <c r="B7" s="87"/>
      <c r="C7" s="87"/>
      <c r="D7" s="88"/>
    </row>
    <row r="8" spans="1:4" x14ac:dyDescent="0.25">
      <c r="A8" s="86">
        <f t="shared" si="0"/>
        <v>4</v>
      </c>
      <c r="B8" s="87"/>
      <c r="C8" s="87"/>
      <c r="D8" s="88"/>
    </row>
    <row r="9" spans="1:4" x14ac:dyDescent="0.25">
      <c r="A9" s="86">
        <f t="shared" si="0"/>
        <v>5</v>
      </c>
      <c r="B9" s="87"/>
      <c r="C9" s="87"/>
      <c r="D9" s="88"/>
    </row>
    <row r="10" spans="1:4" x14ac:dyDescent="0.25">
      <c r="A10" s="86">
        <f t="shared" si="0"/>
        <v>6</v>
      </c>
      <c r="B10" s="87"/>
      <c r="C10" s="87"/>
      <c r="D10" s="88"/>
    </row>
    <row r="11" spans="1:4" x14ac:dyDescent="0.25">
      <c r="A11" s="86">
        <f t="shared" si="0"/>
        <v>7</v>
      </c>
      <c r="B11" s="87"/>
      <c r="C11" s="87"/>
      <c r="D11" s="88"/>
    </row>
    <row r="12" spans="1:4" x14ac:dyDescent="0.25">
      <c r="A12" s="86">
        <f t="shared" si="0"/>
        <v>8</v>
      </c>
      <c r="B12" s="87"/>
      <c r="C12" s="87"/>
      <c r="D12" s="88"/>
    </row>
    <row r="13" spans="1:4" x14ac:dyDescent="0.25">
      <c r="A13" s="86">
        <f t="shared" si="0"/>
        <v>9</v>
      </c>
      <c r="B13" s="87"/>
      <c r="C13" s="87"/>
      <c r="D13" s="88"/>
    </row>
    <row r="14" spans="1:4" x14ac:dyDescent="0.25">
      <c r="A14" s="86">
        <f t="shared" si="0"/>
        <v>10</v>
      </c>
      <c r="B14" s="87"/>
      <c r="C14" s="87"/>
      <c r="D14" s="88"/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zoomScale="115" zoomScaleNormal="115" workbookViewId="0">
      <selection activeCell="D18" sqref="D18"/>
    </sheetView>
  </sheetViews>
  <sheetFormatPr defaultRowHeight="15" x14ac:dyDescent="0.25"/>
  <cols>
    <col min="1" max="1" width="7" style="38" customWidth="1"/>
    <col min="2" max="2" width="38.42578125" style="38" customWidth="1"/>
    <col min="3" max="3" width="22.140625" style="38" customWidth="1"/>
    <col min="4" max="4" width="47.28515625" style="38" customWidth="1"/>
    <col min="5" max="16384" width="9.140625" style="38"/>
  </cols>
  <sheetData>
    <row r="1" spans="1:4" ht="60" customHeight="1" x14ac:dyDescent="0.25">
      <c r="D1" s="66" t="s">
        <v>161</v>
      </c>
    </row>
    <row r="2" spans="1:4" ht="64.5" customHeight="1" x14ac:dyDescent="0.25">
      <c r="A2" s="224" t="s">
        <v>162</v>
      </c>
      <c r="B2" s="224"/>
      <c r="C2" s="224"/>
      <c r="D2" s="224"/>
    </row>
    <row r="4" spans="1:4" ht="30.75" customHeight="1" x14ac:dyDescent="0.25">
      <c r="A4" s="85" t="s">
        <v>13</v>
      </c>
      <c r="B4" s="85" t="s">
        <v>49</v>
      </c>
      <c r="C4" s="85" t="s">
        <v>47</v>
      </c>
      <c r="D4" s="85" t="s">
        <v>160</v>
      </c>
    </row>
    <row r="5" spans="1:4" x14ac:dyDescent="0.25">
      <c r="A5" s="86">
        <v>1</v>
      </c>
      <c r="B5" s="86"/>
      <c r="C5" s="86"/>
      <c r="D5" s="86"/>
    </row>
    <row r="6" spans="1:4" x14ac:dyDescent="0.25">
      <c r="A6" s="86">
        <f>+A5+1</f>
        <v>2</v>
      </c>
      <c r="B6" s="87"/>
      <c r="C6" s="87"/>
      <c r="D6" s="88"/>
    </row>
    <row r="7" spans="1:4" x14ac:dyDescent="0.25">
      <c r="A7" s="86">
        <f t="shared" ref="A7:A14" si="0">+A6+1</f>
        <v>3</v>
      </c>
      <c r="B7" s="87"/>
      <c r="C7" s="87"/>
      <c r="D7" s="88"/>
    </row>
    <row r="8" spans="1:4" x14ac:dyDescent="0.25">
      <c r="A8" s="86">
        <f t="shared" si="0"/>
        <v>4</v>
      </c>
      <c r="B8" s="87"/>
      <c r="C8" s="87"/>
      <c r="D8" s="88"/>
    </row>
    <row r="9" spans="1:4" x14ac:dyDescent="0.25">
      <c r="A9" s="86">
        <f t="shared" si="0"/>
        <v>5</v>
      </c>
      <c r="B9" s="87"/>
      <c r="C9" s="87"/>
      <c r="D9" s="88"/>
    </row>
    <row r="10" spans="1:4" x14ac:dyDescent="0.25">
      <c r="A10" s="86">
        <f t="shared" si="0"/>
        <v>6</v>
      </c>
      <c r="B10" s="87"/>
      <c r="C10" s="87"/>
      <c r="D10" s="88"/>
    </row>
    <row r="11" spans="1:4" x14ac:dyDescent="0.25">
      <c r="A11" s="86">
        <f t="shared" si="0"/>
        <v>7</v>
      </c>
      <c r="B11" s="87"/>
      <c r="C11" s="87"/>
      <c r="D11" s="88"/>
    </row>
    <row r="12" spans="1:4" x14ac:dyDescent="0.25">
      <c r="A12" s="86">
        <f t="shared" si="0"/>
        <v>8</v>
      </c>
      <c r="B12" s="87"/>
      <c r="C12" s="87"/>
      <c r="D12" s="88"/>
    </row>
    <row r="13" spans="1:4" x14ac:dyDescent="0.25">
      <c r="A13" s="86">
        <f t="shared" si="0"/>
        <v>9</v>
      </c>
      <c r="B13" s="87"/>
      <c r="C13" s="87"/>
      <c r="D13" s="88"/>
    </row>
    <row r="14" spans="1:4" x14ac:dyDescent="0.25">
      <c r="A14" s="86">
        <f t="shared" si="0"/>
        <v>10</v>
      </c>
      <c r="B14" s="87"/>
      <c r="C14" s="87"/>
      <c r="D14" s="88"/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6"/>
  <sheetViews>
    <sheetView zoomScaleNormal="100" workbookViewId="0">
      <selection activeCell="F16" sqref="F16"/>
    </sheetView>
  </sheetViews>
  <sheetFormatPr defaultRowHeight="15" x14ac:dyDescent="0.25"/>
  <cols>
    <col min="1" max="1" width="9.140625" style="38"/>
    <col min="2" max="2" width="52.85546875" style="38" customWidth="1"/>
    <col min="3" max="3" width="20.85546875" style="38" customWidth="1"/>
    <col min="4" max="4" width="55.85546875" style="38" customWidth="1"/>
    <col min="5" max="16384" width="9.140625" style="38"/>
  </cols>
  <sheetData>
    <row r="1" spans="1:10" ht="78.75" x14ac:dyDescent="0.25">
      <c r="A1" s="89"/>
      <c r="B1" s="90"/>
      <c r="C1" s="89"/>
      <c r="D1" s="91" t="s">
        <v>163</v>
      </c>
    </row>
    <row r="2" spans="1:10" ht="72.75" customHeight="1" x14ac:dyDescent="0.25">
      <c r="A2" s="224" t="s">
        <v>164</v>
      </c>
      <c r="B2" s="224"/>
      <c r="C2" s="224"/>
      <c r="D2" s="224"/>
      <c r="E2" s="92"/>
      <c r="F2" s="92"/>
      <c r="G2" s="92"/>
      <c r="H2" s="92"/>
      <c r="I2" s="92"/>
      <c r="J2" s="92"/>
    </row>
    <row r="3" spans="1:10" ht="19.5" x14ac:dyDescent="0.25">
      <c r="A3" s="235" t="s">
        <v>165</v>
      </c>
      <c r="B3" s="235"/>
      <c r="C3" s="235"/>
      <c r="D3" s="235"/>
    </row>
    <row r="4" spans="1:10" ht="18.75" x14ac:dyDescent="0.25">
      <c r="A4" s="89"/>
      <c r="B4" s="89"/>
      <c r="C4" s="89"/>
      <c r="D4" s="89"/>
    </row>
    <row r="5" spans="1:10" ht="24.75" customHeight="1" x14ac:dyDescent="0.25">
      <c r="A5" s="236" t="s">
        <v>13</v>
      </c>
      <c r="B5" s="236" t="s">
        <v>166</v>
      </c>
      <c r="C5" s="236" t="s">
        <v>167</v>
      </c>
      <c r="D5" s="236" t="s">
        <v>168</v>
      </c>
    </row>
    <row r="6" spans="1:10" ht="26.25" customHeight="1" x14ac:dyDescent="0.25">
      <c r="A6" s="236"/>
      <c r="B6" s="236"/>
      <c r="C6" s="236"/>
      <c r="D6" s="236"/>
    </row>
    <row r="7" spans="1:10" ht="18.75" x14ac:dyDescent="0.25">
      <c r="A7" s="93"/>
      <c r="B7" s="94"/>
      <c r="C7" s="94"/>
      <c r="D7" s="94"/>
    </row>
    <row r="8" spans="1:10" ht="18.75" x14ac:dyDescent="0.25">
      <c r="A8" s="93"/>
      <c r="B8" s="95"/>
      <c r="C8" s="93"/>
      <c r="D8" s="93"/>
    </row>
    <row r="9" spans="1:10" ht="18.75" x14ac:dyDescent="0.25">
      <c r="A9" s="93"/>
      <c r="B9" s="95"/>
      <c r="C9" s="94"/>
      <c r="D9" s="94"/>
    </row>
    <row r="10" spans="1:10" ht="18.75" x14ac:dyDescent="0.25">
      <c r="A10" s="93"/>
      <c r="B10" s="95"/>
      <c r="C10" s="94"/>
      <c r="D10" s="94"/>
    </row>
    <row r="11" spans="1:10" ht="18.75" x14ac:dyDescent="0.25">
      <c r="A11" s="93"/>
      <c r="B11" s="95"/>
      <c r="C11" s="93"/>
      <c r="D11" s="94"/>
    </row>
    <row r="12" spans="1:10" ht="18.75" x14ac:dyDescent="0.25">
      <c r="A12" s="93"/>
      <c r="B12" s="94"/>
      <c r="C12" s="94"/>
      <c r="D12" s="94"/>
    </row>
    <row r="15" spans="1:10" ht="15.75" customHeight="1" x14ac:dyDescent="0.25">
      <c r="A15" s="234" t="s">
        <v>169</v>
      </c>
      <c r="B15" s="234"/>
      <c r="C15" s="234"/>
      <c r="D15" s="234"/>
    </row>
    <row r="16" spans="1:10" x14ac:dyDescent="0.25">
      <c r="A16" s="234"/>
      <c r="B16" s="234"/>
      <c r="C16" s="234"/>
      <c r="D16" s="234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opLeftCell="A7" zoomScaleNormal="100" workbookViewId="0">
      <selection activeCell="A3" sqref="A3:K3"/>
    </sheetView>
  </sheetViews>
  <sheetFormatPr defaultRowHeight="15" x14ac:dyDescent="0.25"/>
  <cols>
    <col min="1" max="1" width="6.7109375" style="38" customWidth="1"/>
    <col min="2" max="2" width="24.7109375" style="38" customWidth="1"/>
    <col min="3" max="3" width="14.5703125" style="38" customWidth="1"/>
    <col min="4" max="6" width="27.42578125" style="38" customWidth="1"/>
    <col min="7" max="7" width="11" style="38" customWidth="1"/>
    <col min="8" max="8" width="18" style="38" customWidth="1"/>
    <col min="9" max="9" width="12.42578125" style="38" customWidth="1"/>
    <col min="10" max="10" width="13.7109375" style="38" customWidth="1"/>
    <col min="11" max="11" width="14.85546875" style="38" customWidth="1"/>
    <col min="12" max="16384" width="9.140625" style="38"/>
  </cols>
  <sheetData>
    <row r="1" spans="1:11" ht="66" customHeight="1" x14ac:dyDescent="0.25">
      <c r="A1" s="6"/>
      <c r="B1" s="6"/>
      <c r="C1" s="6"/>
      <c r="D1" s="6"/>
      <c r="E1" s="6"/>
      <c r="H1" s="201" t="s">
        <v>87</v>
      </c>
      <c r="I1" s="179"/>
      <c r="J1" s="179"/>
      <c r="K1" s="179"/>
    </row>
    <row r="2" spans="1:11" ht="18.75" x14ac:dyDescent="0.25">
      <c r="A2" s="6"/>
      <c r="B2" s="6"/>
      <c r="C2" s="6"/>
      <c r="D2" s="6"/>
      <c r="E2" s="6"/>
      <c r="I2" s="179"/>
      <c r="J2" s="179"/>
      <c r="K2" s="179"/>
    </row>
    <row r="3" spans="1:11" ht="63" customHeight="1" x14ac:dyDescent="0.25">
      <c r="A3" s="182" t="s">
        <v>710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18.75" x14ac:dyDescent="0.25">
      <c r="A4" s="183" t="s">
        <v>26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37.5" x14ac:dyDescent="0.25">
      <c r="A5" s="6"/>
      <c r="B5" s="12" t="s">
        <v>27</v>
      </c>
      <c r="C5" s="12"/>
      <c r="D5" s="6"/>
      <c r="E5" s="6"/>
      <c r="F5" s="6"/>
      <c r="G5" s="6"/>
      <c r="H5" s="6"/>
      <c r="I5" s="6"/>
      <c r="J5" s="6"/>
      <c r="K5" s="33"/>
    </row>
    <row r="6" spans="1:11" s="62" customFormat="1" ht="35.25" customHeight="1" x14ac:dyDescent="0.25">
      <c r="A6" s="247" t="s">
        <v>13</v>
      </c>
      <c r="B6" s="247" t="s">
        <v>22</v>
      </c>
      <c r="C6" s="247" t="s">
        <v>47</v>
      </c>
      <c r="D6" s="247" t="s">
        <v>30</v>
      </c>
      <c r="E6" s="247" t="s">
        <v>33</v>
      </c>
      <c r="F6" s="247" t="s">
        <v>70</v>
      </c>
      <c r="G6" s="247" t="s">
        <v>25</v>
      </c>
      <c r="H6" s="247"/>
      <c r="I6" s="247" t="s">
        <v>75</v>
      </c>
      <c r="J6" s="247"/>
      <c r="K6" s="247"/>
    </row>
    <row r="7" spans="1:11" s="62" customFormat="1" ht="48" customHeight="1" x14ac:dyDescent="0.25">
      <c r="A7" s="247"/>
      <c r="B7" s="247"/>
      <c r="C7" s="247"/>
      <c r="D7" s="247"/>
      <c r="E7" s="247"/>
      <c r="F7" s="247"/>
      <c r="G7" s="61" t="s">
        <v>29</v>
      </c>
      <c r="H7" s="61" t="s">
        <v>19</v>
      </c>
      <c r="I7" s="61" t="s">
        <v>76</v>
      </c>
      <c r="J7" s="61" t="s">
        <v>77</v>
      </c>
      <c r="K7" s="61" t="s">
        <v>78</v>
      </c>
    </row>
    <row r="8" spans="1:11" ht="18.75" customHeight="1" x14ac:dyDescent="0.25">
      <c r="A8" s="63">
        <v>1</v>
      </c>
      <c r="B8" s="248" t="s">
        <v>91</v>
      </c>
      <c r="C8" s="249"/>
      <c r="D8" s="249"/>
      <c r="E8" s="249"/>
      <c r="F8" s="249"/>
      <c r="G8" s="249"/>
      <c r="H8" s="249"/>
      <c r="I8" s="249"/>
      <c r="J8" s="249"/>
      <c r="K8" s="250"/>
    </row>
    <row r="9" spans="1:11" ht="18.75" x14ac:dyDescent="0.25">
      <c r="A9" s="30">
        <f>+A8+1</f>
        <v>2</v>
      </c>
      <c r="B9" s="31"/>
      <c r="C9" s="31"/>
      <c r="D9" s="30"/>
      <c r="E9" s="30"/>
      <c r="F9" s="30"/>
      <c r="G9" s="30"/>
      <c r="H9" s="30"/>
      <c r="I9" s="30"/>
      <c r="J9" s="30"/>
      <c r="K9" s="32"/>
    </row>
    <row r="10" spans="1:11" ht="18.75" x14ac:dyDescent="0.25">
      <c r="A10" s="30">
        <f t="shared" ref="A10" si="0">+A9+1</f>
        <v>3</v>
      </c>
      <c r="B10" s="31"/>
      <c r="C10" s="31"/>
      <c r="D10" s="30"/>
      <c r="E10" s="30"/>
      <c r="F10" s="30"/>
      <c r="G10" s="30"/>
      <c r="H10" s="30"/>
      <c r="I10" s="30"/>
      <c r="J10" s="30"/>
      <c r="K10" s="32"/>
    </row>
    <row r="11" spans="1:11" ht="18.75" x14ac:dyDescent="0.25">
      <c r="A11" s="184" t="s">
        <v>18</v>
      </c>
      <c r="B11" s="184"/>
      <c r="C11" s="60" t="s">
        <v>74</v>
      </c>
      <c r="D11" s="60">
        <f t="shared" ref="D11:I11" si="1">SUM(D8:D10)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v>0</v>
      </c>
      <c r="K11" s="60">
        <f>SUM(K8:K10)</f>
        <v>0</v>
      </c>
    </row>
    <row r="13" spans="1:11" ht="18.75" x14ac:dyDescent="0.25">
      <c r="A13" s="6"/>
      <c r="B13" s="59" t="s">
        <v>28</v>
      </c>
      <c r="C13" s="12"/>
      <c r="D13" s="6"/>
      <c r="E13" s="6"/>
      <c r="F13" s="33"/>
      <c r="G13" s="33"/>
      <c r="H13" s="33"/>
      <c r="I13" s="6"/>
      <c r="J13" s="6"/>
      <c r="K13" s="33"/>
    </row>
    <row r="14" spans="1:11" ht="15" customHeight="1" x14ac:dyDescent="0.25">
      <c r="A14" s="247" t="s">
        <v>13</v>
      </c>
      <c r="B14" s="247" t="s">
        <v>23</v>
      </c>
      <c r="C14" s="247" t="s">
        <v>47</v>
      </c>
      <c r="D14" s="247" t="s">
        <v>30</v>
      </c>
      <c r="E14" s="247" t="s">
        <v>33</v>
      </c>
      <c r="F14" s="247" t="s">
        <v>70</v>
      </c>
      <c r="G14" s="237" t="s">
        <v>24</v>
      </c>
      <c r="H14" s="238"/>
      <c r="I14" s="238"/>
      <c r="J14" s="238"/>
      <c r="K14" s="239"/>
    </row>
    <row r="15" spans="1:11" ht="48.6" customHeight="1" x14ac:dyDescent="0.25">
      <c r="A15" s="247"/>
      <c r="B15" s="247"/>
      <c r="C15" s="247"/>
      <c r="D15" s="247"/>
      <c r="E15" s="247"/>
      <c r="F15" s="247"/>
      <c r="G15" s="240"/>
      <c r="H15" s="241"/>
      <c r="I15" s="241"/>
      <c r="J15" s="241"/>
      <c r="K15" s="242"/>
    </row>
    <row r="16" spans="1:11" ht="18.75" x14ac:dyDescent="0.25">
      <c r="A16" s="30">
        <v>1</v>
      </c>
      <c r="B16" s="31"/>
      <c r="C16" s="31"/>
      <c r="D16" s="30"/>
      <c r="E16" s="30"/>
      <c r="F16" s="30"/>
      <c r="G16" s="243"/>
      <c r="H16" s="244"/>
      <c r="I16" s="244"/>
      <c r="J16" s="244"/>
      <c r="K16" s="245"/>
    </row>
    <row r="17" spans="1:11" ht="18.75" x14ac:dyDescent="0.25">
      <c r="A17" s="30">
        <f>+A16+1</f>
        <v>2</v>
      </c>
      <c r="B17" s="31"/>
      <c r="C17" s="31"/>
      <c r="D17" s="30"/>
      <c r="E17" s="30"/>
      <c r="F17" s="30"/>
      <c r="G17" s="243"/>
      <c r="H17" s="244"/>
      <c r="I17" s="244"/>
      <c r="J17" s="244"/>
      <c r="K17" s="245"/>
    </row>
    <row r="18" spans="1:11" ht="18.75" x14ac:dyDescent="0.25">
      <c r="A18" s="30">
        <f t="shared" ref="A18" si="2">+A17+1</f>
        <v>3</v>
      </c>
      <c r="B18" s="31"/>
      <c r="C18" s="31"/>
      <c r="D18" s="30"/>
      <c r="E18" s="30"/>
      <c r="F18" s="30"/>
      <c r="G18" s="243"/>
      <c r="H18" s="244"/>
      <c r="I18" s="244"/>
      <c r="J18" s="244"/>
      <c r="K18" s="245"/>
    </row>
    <row r="19" spans="1:11" ht="18.75" x14ac:dyDescent="0.25">
      <c r="A19" s="184" t="s">
        <v>18</v>
      </c>
      <c r="B19" s="184"/>
      <c r="C19" s="60" t="s">
        <v>74</v>
      </c>
      <c r="D19" s="60">
        <f>SUM(D16:D18)</f>
        <v>0</v>
      </c>
      <c r="E19" s="60">
        <f>SUM(E16:E18)</f>
        <v>0</v>
      </c>
      <c r="F19" s="60">
        <f>SUM(F16:F18)</f>
        <v>0</v>
      </c>
      <c r="G19" s="243" t="s">
        <v>74</v>
      </c>
      <c r="H19" s="244"/>
      <c r="I19" s="244"/>
      <c r="J19" s="244"/>
      <c r="K19" s="245"/>
    </row>
    <row r="22" spans="1:11" ht="18.75" x14ac:dyDescent="0.25">
      <c r="A22" s="6"/>
      <c r="B22" s="59" t="s">
        <v>41</v>
      </c>
      <c r="C22" s="12"/>
      <c r="D22" s="6"/>
      <c r="E22" s="6"/>
      <c r="F22" s="33"/>
      <c r="G22" s="33"/>
      <c r="H22" s="33"/>
      <c r="I22" s="6"/>
      <c r="J22" s="6"/>
      <c r="K22" s="33"/>
    </row>
    <row r="23" spans="1:11" ht="16.5" customHeight="1" x14ac:dyDescent="0.25">
      <c r="A23" s="247" t="s">
        <v>13</v>
      </c>
      <c r="B23" s="247" t="s">
        <v>44</v>
      </c>
      <c r="C23" s="247" t="s">
        <v>47</v>
      </c>
      <c r="D23" s="247" t="s">
        <v>45</v>
      </c>
      <c r="E23" s="247" t="s">
        <v>42</v>
      </c>
      <c r="F23" s="247" t="s">
        <v>71</v>
      </c>
      <c r="G23" s="237" t="s">
        <v>43</v>
      </c>
      <c r="H23" s="238"/>
      <c r="I23" s="238"/>
      <c r="J23" s="238"/>
      <c r="K23" s="239"/>
    </row>
    <row r="24" spans="1:11" ht="34.5" customHeight="1" x14ac:dyDescent="0.25">
      <c r="A24" s="247"/>
      <c r="B24" s="247"/>
      <c r="C24" s="247"/>
      <c r="D24" s="247"/>
      <c r="E24" s="247"/>
      <c r="F24" s="247"/>
      <c r="G24" s="240"/>
      <c r="H24" s="241"/>
      <c r="I24" s="241"/>
      <c r="J24" s="241"/>
      <c r="K24" s="242"/>
    </row>
    <row r="25" spans="1:11" ht="18.75" x14ac:dyDescent="0.25">
      <c r="A25" s="30">
        <v>1</v>
      </c>
      <c r="B25" s="31"/>
      <c r="C25" s="31"/>
      <c r="D25" s="30"/>
      <c r="E25" s="30"/>
      <c r="F25" s="30"/>
      <c r="G25" s="243"/>
      <c r="H25" s="244"/>
      <c r="I25" s="244"/>
      <c r="J25" s="244"/>
      <c r="K25" s="245"/>
    </row>
    <row r="26" spans="1:11" ht="18.75" x14ac:dyDescent="0.25">
      <c r="A26" s="30">
        <f>+A25+1</f>
        <v>2</v>
      </c>
      <c r="B26" s="31"/>
      <c r="C26" s="31"/>
      <c r="D26" s="30"/>
      <c r="E26" s="30"/>
      <c r="F26" s="30"/>
      <c r="G26" s="243"/>
      <c r="H26" s="244"/>
      <c r="I26" s="244"/>
      <c r="J26" s="244"/>
      <c r="K26" s="245"/>
    </row>
    <row r="27" spans="1:11" ht="18.75" x14ac:dyDescent="0.25">
      <c r="A27" s="30">
        <f t="shared" ref="A27" si="3">+A26+1</f>
        <v>3</v>
      </c>
      <c r="B27" s="31"/>
      <c r="C27" s="31"/>
      <c r="D27" s="30"/>
      <c r="E27" s="30"/>
      <c r="F27" s="30"/>
      <c r="G27" s="243"/>
      <c r="H27" s="244"/>
      <c r="I27" s="244"/>
      <c r="J27" s="244"/>
      <c r="K27" s="245"/>
    </row>
    <row r="28" spans="1:11" ht="18.75" x14ac:dyDescent="0.25">
      <c r="A28" s="184" t="s">
        <v>18</v>
      </c>
      <c r="B28" s="184"/>
      <c r="C28" s="60"/>
      <c r="D28" s="60">
        <f>SUM(D25:D27)</f>
        <v>0</v>
      </c>
      <c r="E28" s="60">
        <f>SUM(E25:E27)</f>
        <v>0</v>
      </c>
      <c r="F28" s="60">
        <f>SUM(F25:F27)</f>
        <v>0</v>
      </c>
      <c r="G28" s="243" t="s">
        <v>74</v>
      </c>
      <c r="H28" s="244"/>
      <c r="I28" s="244"/>
      <c r="J28" s="244"/>
      <c r="K28" s="245"/>
    </row>
    <row r="30" spans="1:11" x14ac:dyDescent="0.25">
      <c r="A30" s="246"/>
      <c r="B30" s="246"/>
      <c r="C30" s="246"/>
      <c r="D30" s="246"/>
      <c r="E30" s="246"/>
      <c r="F30" s="246"/>
      <c r="G30" s="246"/>
      <c r="H30" s="246"/>
      <c r="I30" s="246"/>
      <c r="J30" s="246"/>
      <c r="K30" s="246"/>
    </row>
  </sheetData>
  <mergeCells count="39"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B6:B7"/>
    <mergeCell ref="C6:C7"/>
    <mergeCell ref="E6:E7"/>
    <mergeCell ref="G6:H6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6:K16"/>
    <mergeCell ref="G17:K17"/>
    <mergeCell ref="G18:K18"/>
    <mergeCell ref="G19:K1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view="pageBreakPreview" topLeftCell="A4" zoomScaleNormal="100" zoomScaleSheetLayoutView="100" workbookViewId="0">
      <selection activeCell="D4" sqref="D4"/>
    </sheetView>
  </sheetViews>
  <sheetFormatPr defaultColWidth="9.140625" defaultRowHeight="15.75" x14ac:dyDescent="0.25"/>
  <cols>
    <col min="1" max="1" width="6" style="34" customWidth="1"/>
    <col min="2" max="2" width="17.28515625" style="34" customWidth="1"/>
    <col min="3" max="3" width="13.7109375" style="34" customWidth="1"/>
    <col min="4" max="7" width="20.85546875" style="34" customWidth="1"/>
    <col min="8" max="8" width="17.5703125" style="34" customWidth="1"/>
    <col min="9" max="9" width="19.28515625" style="34" customWidth="1"/>
    <col min="10" max="10" width="14" style="34" customWidth="1"/>
    <col min="11" max="13" width="18.7109375" style="34" customWidth="1"/>
    <col min="14" max="14" width="15.7109375" style="34" customWidth="1"/>
    <col min="15" max="19" width="15.7109375" style="35" customWidth="1"/>
    <col min="20" max="16384" width="9.140625" style="35"/>
  </cols>
  <sheetData>
    <row r="1" spans="1:10" ht="66.75" customHeight="1" x14ac:dyDescent="0.25">
      <c r="H1" s="251" t="s">
        <v>88</v>
      </c>
      <c r="I1" s="251"/>
      <c r="J1" s="251"/>
    </row>
    <row r="3" spans="1:10" s="34" customFormat="1" ht="73.5" customHeight="1" x14ac:dyDescent="0.25">
      <c r="A3" s="227" t="s">
        <v>709</v>
      </c>
      <c r="B3" s="227"/>
      <c r="C3" s="227"/>
      <c r="D3" s="227"/>
      <c r="E3" s="227"/>
      <c r="F3" s="227"/>
      <c r="G3" s="227"/>
      <c r="H3" s="227"/>
      <c r="I3" s="227"/>
      <c r="J3" s="227"/>
    </row>
    <row r="5" spans="1:10" s="34" customFormat="1" ht="47.25" customHeight="1" x14ac:dyDescent="0.25">
      <c r="A5" s="255" t="s">
        <v>72</v>
      </c>
      <c r="B5" s="255" t="s">
        <v>34</v>
      </c>
      <c r="C5" s="255" t="s">
        <v>73</v>
      </c>
      <c r="D5" s="252" t="s">
        <v>35</v>
      </c>
      <c r="E5" s="253"/>
      <c r="F5" s="256" t="s">
        <v>40</v>
      </c>
      <c r="G5" s="256" t="s">
        <v>38</v>
      </c>
      <c r="H5" s="256" t="s">
        <v>65</v>
      </c>
      <c r="I5" s="256" t="s">
        <v>66</v>
      </c>
      <c r="J5" s="256" t="s">
        <v>21</v>
      </c>
    </row>
    <row r="6" spans="1:10" s="34" customFormat="1" ht="60.75" customHeight="1" x14ac:dyDescent="0.25">
      <c r="A6" s="255"/>
      <c r="B6" s="255"/>
      <c r="C6" s="255"/>
      <c r="D6" s="42" t="s">
        <v>36</v>
      </c>
      <c r="E6" s="42" t="s">
        <v>37</v>
      </c>
      <c r="F6" s="257"/>
      <c r="G6" s="257"/>
      <c r="H6" s="257"/>
      <c r="I6" s="257"/>
      <c r="J6" s="257"/>
    </row>
    <row r="7" spans="1:10" s="34" customFormat="1" ht="18.75" x14ac:dyDescent="0.25">
      <c r="A7" s="37">
        <v>1</v>
      </c>
      <c r="B7" s="258" t="s">
        <v>90</v>
      </c>
      <c r="C7" s="259"/>
      <c r="D7" s="259"/>
      <c r="E7" s="259"/>
      <c r="F7" s="259"/>
      <c r="G7" s="259"/>
      <c r="H7" s="259"/>
      <c r="I7" s="259"/>
      <c r="J7" s="260"/>
    </row>
    <row r="8" spans="1:10" s="34" customFormat="1" ht="15" x14ac:dyDescent="0.25">
      <c r="A8" s="37">
        <v>2</v>
      </c>
      <c r="B8" s="36"/>
      <c r="C8" s="58" t="s">
        <v>74</v>
      </c>
      <c r="D8" s="36"/>
      <c r="E8" s="36"/>
      <c r="F8" s="36"/>
      <c r="G8" s="36"/>
      <c r="H8" s="36"/>
      <c r="I8" s="36"/>
      <c r="J8" s="36"/>
    </row>
    <row r="9" spans="1:10" s="34" customFormat="1" ht="15" x14ac:dyDescent="0.25">
      <c r="A9" s="37">
        <v>3</v>
      </c>
      <c r="B9" s="36"/>
      <c r="C9" s="58" t="s">
        <v>74</v>
      </c>
      <c r="D9" s="36"/>
      <c r="E9" s="36"/>
      <c r="F9" s="36"/>
      <c r="G9" s="36"/>
      <c r="H9" s="36"/>
      <c r="I9" s="36"/>
      <c r="J9" s="36"/>
    </row>
    <row r="10" spans="1:10" s="34" customFormat="1" ht="15" x14ac:dyDescent="0.25">
      <c r="A10" s="37">
        <v>4</v>
      </c>
      <c r="B10" s="36"/>
      <c r="C10" s="58" t="s">
        <v>74</v>
      </c>
      <c r="D10" s="36"/>
      <c r="E10" s="36"/>
      <c r="F10" s="36"/>
      <c r="G10" s="36"/>
      <c r="H10" s="36"/>
      <c r="I10" s="36"/>
      <c r="J10" s="36"/>
    </row>
    <row r="11" spans="1:10" s="34" customFormat="1" ht="15" x14ac:dyDescent="0.25">
      <c r="A11" s="37">
        <v>5</v>
      </c>
      <c r="B11" s="36"/>
      <c r="C11" s="58" t="s">
        <v>74</v>
      </c>
      <c r="D11" s="36"/>
      <c r="E11" s="36"/>
      <c r="F11" s="36"/>
      <c r="G11" s="36"/>
      <c r="H11" s="36"/>
      <c r="I11" s="36"/>
      <c r="J11" s="36"/>
    </row>
    <row r="13" spans="1:10" s="34" customFormat="1" ht="30.75" customHeight="1" x14ac:dyDescent="0.25">
      <c r="A13" s="43"/>
      <c r="B13" s="254" t="s">
        <v>39</v>
      </c>
      <c r="C13" s="254"/>
      <c r="D13" s="254"/>
      <c r="E13" s="254"/>
      <c r="F13" s="254"/>
      <c r="G13" s="254"/>
      <c r="H13" s="254"/>
      <c r="I13" s="254"/>
      <c r="J13" s="254"/>
    </row>
    <row r="14" spans="1:10" ht="18.7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24" t="s">
        <v>46</v>
      </c>
      <c r="B5" s="224"/>
      <c r="C5" s="224"/>
      <c r="D5" s="224"/>
    </row>
    <row r="7" spans="1:4" ht="25.5" x14ac:dyDescent="0.25">
      <c r="A7" s="47" t="s">
        <v>20</v>
      </c>
      <c r="B7" s="47" t="s">
        <v>49</v>
      </c>
      <c r="C7" s="47" t="s">
        <v>47</v>
      </c>
      <c r="D7" s="47" t="s">
        <v>48</v>
      </c>
    </row>
    <row r="8" spans="1:4" x14ac:dyDescent="0.25">
      <c r="A8" s="44">
        <v>1</v>
      </c>
      <c r="B8" s="44"/>
      <c r="C8" s="44"/>
      <c r="D8" s="44"/>
    </row>
    <row r="9" spans="1:4" x14ac:dyDescent="0.25">
      <c r="A9" s="44">
        <f>+A8+1</f>
        <v>2</v>
      </c>
      <c r="B9" s="45"/>
      <c r="C9" s="45"/>
      <c r="D9" s="46"/>
    </row>
    <row r="10" spans="1:4" x14ac:dyDescent="0.25">
      <c r="A10" s="44">
        <f t="shared" ref="A10:A17" si="0">+A9+1</f>
        <v>3</v>
      </c>
      <c r="B10" s="45"/>
      <c r="C10" s="45"/>
      <c r="D10" s="46"/>
    </row>
    <row r="11" spans="1:4" x14ac:dyDescent="0.25">
      <c r="A11" s="44">
        <f t="shared" si="0"/>
        <v>4</v>
      </c>
      <c r="B11" s="45"/>
      <c r="C11" s="45"/>
      <c r="D11" s="46"/>
    </row>
    <row r="12" spans="1:4" x14ac:dyDescent="0.25">
      <c r="A12" s="44">
        <f t="shared" si="0"/>
        <v>5</v>
      </c>
      <c r="B12" s="45"/>
      <c r="C12" s="45"/>
      <c r="D12" s="46"/>
    </row>
    <row r="13" spans="1:4" x14ac:dyDescent="0.25">
      <c r="A13" s="44">
        <f t="shared" si="0"/>
        <v>6</v>
      </c>
      <c r="B13" s="45"/>
      <c r="C13" s="45"/>
      <c r="D13" s="46"/>
    </row>
    <row r="14" spans="1:4" x14ac:dyDescent="0.25">
      <c r="A14" s="44">
        <f t="shared" si="0"/>
        <v>7</v>
      </c>
      <c r="B14" s="45"/>
      <c r="C14" s="45"/>
      <c r="D14" s="46"/>
    </row>
    <row r="15" spans="1:4" x14ac:dyDescent="0.25">
      <c r="A15" s="44">
        <f t="shared" si="0"/>
        <v>8</v>
      </c>
      <c r="B15" s="45"/>
      <c r="C15" s="45"/>
      <c r="D15" s="46"/>
    </row>
    <row r="16" spans="1:4" x14ac:dyDescent="0.25">
      <c r="A16" s="44">
        <f t="shared" si="0"/>
        <v>9</v>
      </c>
      <c r="B16" s="45"/>
      <c r="C16" s="45"/>
      <c r="D16" s="46"/>
    </row>
    <row r="17" spans="1:4" x14ac:dyDescent="0.25">
      <c r="A17" s="44">
        <f t="shared" si="0"/>
        <v>10</v>
      </c>
      <c r="B17" s="45"/>
      <c r="C17" s="45"/>
      <c r="D17" s="46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4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G10" sqref="G10"/>
    </sheetView>
  </sheetViews>
  <sheetFormatPr defaultColWidth="9.140625" defaultRowHeight="18.75" x14ac:dyDescent="0.25"/>
  <cols>
    <col min="1" max="1" width="7" style="22" customWidth="1"/>
    <col min="2" max="2" width="22.7109375" style="24" customWidth="1"/>
    <col min="3" max="3" width="27.85546875" style="24" customWidth="1"/>
    <col min="4" max="4" width="19.85546875" style="22" customWidth="1"/>
    <col min="5" max="5" width="20.85546875" style="24" customWidth="1"/>
    <col min="6" max="6" width="20" style="24" customWidth="1"/>
    <col min="7" max="8" width="15.7109375" style="24" customWidth="1"/>
    <col min="9" max="9" width="20.5703125" style="24" customWidth="1"/>
    <col min="10" max="10" width="21.28515625" style="24" customWidth="1"/>
    <col min="11" max="12" width="18.140625" style="24" customWidth="1"/>
    <col min="13" max="13" width="16.7109375" style="22" customWidth="1"/>
    <col min="14" max="16" width="15.7109375" style="22" customWidth="1"/>
    <col min="17" max="20" width="18.7109375" style="22" customWidth="1"/>
    <col min="21" max="26" width="15.7109375" style="22" customWidth="1"/>
    <col min="27" max="16384" width="9.140625" style="22"/>
  </cols>
  <sheetData>
    <row r="1" spans="1:16" ht="70.5" customHeight="1" x14ac:dyDescent="0.25">
      <c r="G1" s="185" t="s">
        <v>83</v>
      </c>
      <c r="H1" s="185"/>
      <c r="I1" s="185"/>
      <c r="J1" s="185"/>
      <c r="K1" s="187"/>
      <c r="L1" s="187"/>
    </row>
    <row r="2" spans="1:16" hidden="1" x14ac:dyDescent="0.25">
      <c r="K2" s="187"/>
      <c r="L2" s="187"/>
    </row>
    <row r="3" spans="1:16" ht="68.25" customHeight="1" x14ac:dyDescent="0.25">
      <c r="A3" s="193" t="s">
        <v>226</v>
      </c>
      <c r="B3" s="193"/>
      <c r="C3" s="193"/>
      <c r="D3" s="193"/>
      <c r="E3" s="193"/>
      <c r="F3" s="193"/>
      <c r="G3" s="193"/>
      <c r="H3" s="193"/>
      <c r="I3" s="193"/>
      <c r="J3" s="193"/>
      <c r="K3" s="28"/>
      <c r="L3" s="28"/>
      <c r="M3" s="23"/>
      <c r="N3" s="23"/>
      <c r="O3" s="23"/>
      <c r="P3" s="23"/>
    </row>
    <row r="4" spans="1:16" x14ac:dyDescent="0.25">
      <c r="J4" s="25" t="s">
        <v>178</v>
      </c>
      <c r="L4" s="22"/>
    </row>
    <row r="5" spans="1:16" x14ac:dyDescent="0.25">
      <c r="A5" s="190" t="s">
        <v>13</v>
      </c>
      <c r="B5" s="188" t="s">
        <v>50</v>
      </c>
      <c r="C5" s="188" t="s">
        <v>51</v>
      </c>
      <c r="D5" s="188" t="s">
        <v>52</v>
      </c>
      <c r="E5" s="188" t="s">
        <v>53</v>
      </c>
      <c r="F5" s="192" t="s">
        <v>55</v>
      </c>
      <c r="G5" s="192"/>
      <c r="H5" s="188" t="s">
        <v>62</v>
      </c>
      <c r="I5" s="188" t="s">
        <v>63</v>
      </c>
      <c r="J5" s="188" t="s">
        <v>79</v>
      </c>
      <c r="L5" s="25"/>
    </row>
    <row r="6" spans="1:16" ht="113.25" customHeight="1" x14ac:dyDescent="0.25">
      <c r="A6" s="191"/>
      <c r="B6" s="189"/>
      <c r="C6" s="189"/>
      <c r="D6" s="189"/>
      <c r="E6" s="189"/>
      <c r="F6" s="48" t="s">
        <v>61</v>
      </c>
      <c r="G6" s="48" t="s">
        <v>64</v>
      </c>
      <c r="H6" s="189"/>
      <c r="I6" s="189"/>
      <c r="J6" s="189"/>
      <c r="L6" s="25"/>
    </row>
    <row r="7" spans="1:16" ht="87" customHeight="1" x14ac:dyDescent="0.25">
      <c r="A7" s="50">
        <v>1</v>
      </c>
      <c r="B7" s="96" t="s">
        <v>195</v>
      </c>
      <c r="C7" s="106" t="s">
        <v>174</v>
      </c>
      <c r="D7" s="107">
        <v>18376742</v>
      </c>
      <c r="E7" s="108" t="s">
        <v>221</v>
      </c>
      <c r="F7" s="106" t="s">
        <v>222</v>
      </c>
      <c r="G7" s="107">
        <v>204773938</v>
      </c>
      <c r="H7" s="107">
        <v>18376742</v>
      </c>
      <c r="I7" s="107">
        <v>3929814.8</v>
      </c>
      <c r="J7" s="106" t="s">
        <v>175</v>
      </c>
      <c r="K7" s="105"/>
      <c r="L7" s="25"/>
    </row>
    <row r="8" spans="1:16" ht="87" customHeight="1" x14ac:dyDescent="0.25">
      <c r="A8" s="120">
        <v>2</v>
      </c>
      <c r="B8" s="96" t="s">
        <v>220</v>
      </c>
      <c r="C8" s="106" t="s">
        <v>174</v>
      </c>
      <c r="D8" s="108">
        <v>18028607</v>
      </c>
      <c r="E8" s="108" t="s">
        <v>221</v>
      </c>
      <c r="F8" s="106" t="s">
        <v>223</v>
      </c>
      <c r="G8" s="108">
        <v>200238014</v>
      </c>
      <c r="H8" s="108">
        <v>18028607</v>
      </c>
      <c r="I8" s="108">
        <v>1769881.1</v>
      </c>
      <c r="J8" s="106" t="s">
        <v>175</v>
      </c>
      <c r="K8" s="119"/>
      <c r="L8" s="25"/>
    </row>
    <row r="9" spans="1:16" ht="87" customHeight="1" x14ac:dyDescent="0.25">
      <c r="A9" s="120">
        <v>3</v>
      </c>
      <c r="B9" s="121" t="s">
        <v>176</v>
      </c>
      <c r="C9" s="106" t="s">
        <v>174</v>
      </c>
      <c r="D9" s="108">
        <v>18053502</v>
      </c>
      <c r="E9" s="108" t="s">
        <v>221</v>
      </c>
      <c r="F9" s="106" t="s">
        <v>176</v>
      </c>
      <c r="G9" s="108">
        <v>204801205</v>
      </c>
      <c r="H9" s="108">
        <v>18053502</v>
      </c>
      <c r="I9" s="108">
        <v>2640732.6</v>
      </c>
      <c r="J9" s="106" t="s">
        <v>175</v>
      </c>
      <c r="K9" s="119"/>
      <c r="L9" s="25"/>
    </row>
    <row r="10" spans="1:16" ht="87" customHeight="1" x14ac:dyDescent="0.25">
      <c r="A10" s="120">
        <v>4</v>
      </c>
      <c r="B10" s="96" t="s">
        <v>224</v>
      </c>
      <c r="C10" s="106" t="s">
        <v>174</v>
      </c>
      <c r="D10" s="108">
        <v>17712299</v>
      </c>
      <c r="E10" s="108" t="s">
        <v>221</v>
      </c>
      <c r="F10" s="106" t="s">
        <v>225</v>
      </c>
      <c r="G10" s="108">
        <v>200474347</v>
      </c>
      <c r="H10" s="108">
        <v>17712299</v>
      </c>
      <c r="I10" s="108">
        <v>3144508.7</v>
      </c>
      <c r="J10" s="106" t="s">
        <v>175</v>
      </c>
      <c r="K10" s="119"/>
      <c r="L10" s="25"/>
    </row>
    <row r="11" spans="1:16" ht="75.75" customHeight="1" x14ac:dyDescent="0.25">
      <c r="A11" s="50">
        <v>5</v>
      </c>
      <c r="B11" s="96" t="s">
        <v>179</v>
      </c>
      <c r="C11" s="106" t="s">
        <v>174</v>
      </c>
      <c r="D11" s="107">
        <v>17379775</v>
      </c>
      <c r="E11" s="108" t="s">
        <v>221</v>
      </c>
      <c r="F11" s="97" t="s">
        <v>179</v>
      </c>
      <c r="G11" s="107">
        <v>204821497</v>
      </c>
      <c r="H11" s="107">
        <v>17379775</v>
      </c>
      <c r="I11" s="107">
        <v>2121122.5</v>
      </c>
      <c r="J11" s="106" t="s">
        <v>175</v>
      </c>
      <c r="K11" s="102"/>
      <c r="L11" s="25"/>
    </row>
    <row r="12" spans="1:16" x14ac:dyDescent="0.25">
      <c r="A12" s="98"/>
      <c r="B12" s="99"/>
      <c r="C12" s="99"/>
      <c r="D12" s="98"/>
      <c r="E12" s="99"/>
      <c r="F12" s="99"/>
      <c r="G12" s="99"/>
      <c r="H12" s="99">
        <f>SUM(H7:H11)</f>
        <v>89550925</v>
      </c>
      <c r="I12" s="99">
        <f>SUM(I7:I11)</f>
        <v>13606059.699999999</v>
      </c>
      <c r="J12" s="99"/>
      <c r="L12" s="25"/>
    </row>
    <row r="13" spans="1:16" ht="4.5" customHeight="1" x14ac:dyDescent="0.25">
      <c r="L13" s="25"/>
    </row>
    <row r="14" spans="1:16" ht="66.75" customHeight="1" x14ac:dyDescent="0.25">
      <c r="A14" s="186" t="s">
        <v>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39"/>
      <c r="L14" s="39"/>
    </row>
  </sheetData>
  <mergeCells count="14">
    <mergeCell ref="G1:J1"/>
    <mergeCell ref="A14:J14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B0F0"/>
    <pageSetUpPr fitToPage="1"/>
  </sheetPr>
  <dimension ref="A1:O18"/>
  <sheetViews>
    <sheetView tabSelected="1"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G12" sqref="G12"/>
    </sheetView>
  </sheetViews>
  <sheetFormatPr defaultColWidth="9.140625" defaultRowHeight="15.75" x14ac:dyDescent="0.25"/>
  <cols>
    <col min="1" max="1" width="7.5703125" style="2" customWidth="1"/>
    <col min="2" max="2" width="13.140625" style="5" customWidth="1"/>
    <col min="3" max="3" width="47.42578125" style="5" customWidth="1"/>
    <col min="4" max="5" width="24.140625" style="5" customWidth="1"/>
    <col min="6" max="6" width="52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201" t="s">
        <v>81</v>
      </c>
      <c r="F1" s="201"/>
    </row>
    <row r="2" spans="1:15" x14ac:dyDescent="0.25">
      <c r="A2" s="5"/>
      <c r="F2" s="51"/>
      <c r="G2" s="5"/>
      <c r="H2" s="5"/>
      <c r="I2" s="5"/>
      <c r="J2" s="5"/>
      <c r="K2" s="5"/>
      <c r="L2" s="5"/>
      <c r="M2" s="5"/>
      <c r="N2" s="5"/>
      <c r="O2" s="5"/>
    </row>
    <row r="3" spans="1:15" ht="54.6" customHeight="1" x14ac:dyDescent="0.25">
      <c r="A3" s="204" t="s">
        <v>227</v>
      </c>
      <c r="B3" s="204"/>
      <c r="C3" s="204"/>
      <c r="D3" s="204"/>
      <c r="E3" s="204"/>
      <c r="F3" s="204"/>
      <c r="G3" s="1"/>
      <c r="H3" s="1"/>
      <c r="I3" s="1"/>
      <c r="J3" s="1"/>
    </row>
    <row r="4" spans="1:15" ht="17.45" customHeight="1" x14ac:dyDescent="0.25">
      <c r="F4" s="11"/>
    </row>
    <row r="5" spans="1:15" ht="29.25" customHeight="1" x14ac:dyDescent="0.25">
      <c r="A5" s="202" t="s">
        <v>13</v>
      </c>
      <c r="B5" s="202" t="s">
        <v>14</v>
      </c>
      <c r="C5" s="202" t="s">
        <v>56</v>
      </c>
      <c r="D5" s="205" t="s">
        <v>15</v>
      </c>
      <c r="E5" s="205"/>
      <c r="F5" s="202" t="s">
        <v>31</v>
      </c>
      <c r="K5" s="4"/>
    </row>
    <row r="6" spans="1:15" ht="35.25" customHeight="1" x14ac:dyDescent="0.25">
      <c r="A6" s="203"/>
      <c r="B6" s="203"/>
      <c r="C6" s="203"/>
      <c r="D6" s="18" t="s">
        <v>16</v>
      </c>
      <c r="E6" s="18" t="s">
        <v>17</v>
      </c>
      <c r="F6" s="203"/>
      <c r="G6" s="5"/>
      <c r="H6" s="5"/>
      <c r="I6" s="5"/>
      <c r="J6" s="5"/>
      <c r="K6" s="4"/>
      <c r="L6" s="5"/>
      <c r="M6" s="5"/>
      <c r="N6" s="5"/>
      <c r="O6" s="5"/>
    </row>
    <row r="7" spans="1:15" x14ac:dyDescent="0.25">
      <c r="A7" s="195">
        <v>1</v>
      </c>
      <c r="B7" s="198" t="s">
        <v>180</v>
      </c>
      <c r="C7" s="53" t="s">
        <v>58</v>
      </c>
      <c r="D7" s="40"/>
      <c r="E7" s="40"/>
      <c r="F7" s="40"/>
      <c r="G7" s="5"/>
      <c r="H7" s="5"/>
      <c r="I7" s="5"/>
      <c r="J7" s="5"/>
      <c r="K7" s="5"/>
      <c r="L7" s="5"/>
      <c r="M7" s="5"/>
      <c r="N7" s="5"/>
      <c r="O7" s="5"/>
    </row>
    <row r="8" spans="1:15" ht="24" customHeight="1" x14ac:dyDescent="0.25">
      <c r="A8" s="196"/>
      <c r="B8" s="199"/>
      <c r="C8" s="54" t="s">
        <v>59</v>
      </c>
      <c r="D8" s="41">
        <v>9</v>
      </c>
      <c r="E8" s="109">
        <v>46686.3</v>
      </c>
      <c r="F8" s="40" t="s">
        <v>103</v>
      </c>
      <c r="G8" s="39"/>
      <c r="H8" s="39"/>
      <c r="I8" s="39"/>
      <c r="J8" s="39"/>
      <c r="K8" s="39"/>
      <c r="L8" s="39"/>
      <c r="M8" s="39"/>
      <c r="N8" s="39"/>
      <c r="O8" s="5"/>
    </row>
    <row r="9" spans="1:15" x14ac:dyDescent="0.25">
      <c r="A9" s="196"/>
      <c r="B9" s="199"/>
      <c r="C9" s="54" t="s">
        <v>60</v>
      </c>
      <c r="D9" s="41"/>
      <c r="E9" s="41"/>
      <c r="F9" s="100"/>
      <c r="G9" s="5"/>
      <c r="H9" s="5"/>
      <c r="I9" s="5"/>
      <c r="J9" s="5"/>
      <c r="K9" s="5"/>
      <c r="L9" s="5"/>
      <c r="M9" s="5"/>
      <c r="N9" s="5"/>
      <c r="O9" s="5"/>
    </row>
    <row r="10" spans="1:15" ht="31.5" customHeight="1" x14ac:dyDescent="0.25">
      <c r="A10" s="197"/>
      <c r="B10" s="200"/>
      <c r="C10" s="55" t="s">
        <v>57</v>
      </c>
      <c r="D10" s="20">
        <v>45</v>
      </c>
      <c r="E10" s="110">
        <v>810349.7</v>
      </c>
      <c r="F10" s="20" t="s">
        <v>170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206">
        <v>2</v>
      </c>
      <c r="B11" s="206" t="s">
        <v>230</v>
      </c>
      <c r="C11" s="53" t="s">
        <v>58</v>
      </c>
      <c r="D11" s="40">
        <v>4</v>
      </c>
      <c r="E11" s="154">
        <v>4489657.5999999996</v>
      </c>
      <c r="F11" s="40" t="s">
        <v>103</v>
      </c>
      <c r="G11" s="5"/>
      <c r="H11" s="5"/>
      <c r="I11" s="5"/>
      <c r="J11" s="5"/>
      <c r="K11" s="5"/>
      <c r="L11" s="5"/>
      <c r="M11" s="5"/>
      <c r="N11" s="5"/>
      <c r="O11" s="5"/>
    </row>
    <row r="12" spans="1:15" ht="27.75" customHeight="1" x14ac:dyDescent="0.25">
      <c r="A12" s="206"/>
      <c r="B12" s="206"/>
      <c r="C12" s="54" t="s">
        <v>59</v>
      </c>
      <c r="D12" s="41">
        <v>49</v>
      </c>
      <c r="E12" s="109">
        <v>3015503.4</v>
      </c>
      <c r="F12" s="20" t="s">
        <v>170</v>
      </c>
      <c r="G12" s="39"/>
      <c r="H12" s="39"/>
      <c r="I12" s="39"/>
      <c r="J12" s="39"/>
      <c r="K12" s="39"/>
      <c r="L12" s="39"/>
      <c r="M12" s="39"/>
      <c r="N12" s="39"/>
      <c r="O12" s="5"/>
    </row>
    <row r="13" spans="1:15" x14ac:dyDescent="0.25">
      <c r="A13" s="206"/>
      <c r="B13" s="206"/>
      <c r="C13" s="54" t="s">
        <v>60</v>
      </c>
      <c r="D13" s="41"/>
      <c r="E13" s="41"/>
      <c r="F13" s="100"/>
      <c r="G13" s="5"/>
      <c r="H13" s="5"/>
      <c r="I13" s="5"/>
      <c r="J13" s="5"/>
      <c r="K13" s="5"/>
      <c r="L13" s="5"/>
      <c r="M13" s="5"/>
      <c r="N13" s="5"/>
      <c r="O13" s="5"/>
    </row>
    <row r="14" spans="1:15" ht="30" x14ac:dyDescent="0.25">
      <c r="A14" s="206"/>
      <c r="B14" s="206"/>
      <c r="C14" s="55" t="s">
        <v>57</v>
      </c>
      <c r="D14" s="20">
        <v>77</v>
      </c>
      <c r="E14" s="110">
        <v>2005903</v>
      </c>
      <c r="F14" s="20" t="s">
        <v>170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31.5" customHeight="1" x14ac:dyDescent="0.25">
      <c r="A15" s="155"/>
      <c r="B15" s="155"/>
      <c r="C15" s="55"/>
      <c r="D15" s="156">
        <v>184</v>
      </c>
      <c r="E15" s="157">
        <f>E14+E13+E12+E11+E10+E8</f>
        <v>10368100</v>
      </c>
      <c r="F15" s="20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194" t="s">
        <v>80</v>
      </c>
      <c r="B16" s="194"/>
      <c r="C16" s="194"/>
      <c r="D16" s="194"/>
      <c r="E16" s="194"/>
      <c r="F16" s="194"/>
    </row>
    <row r="17" spans="1:6" x14ac:dyDescent="0.25">
      <c r="A17" s="194"/>
      <c r="B17" s="194"/>
      <c r="C17" s="194"/>
      <c r="D17" s="194"/>
      <c r="E17" s="194"/>
      <c r="F17" s="194"/>
    </row>
    <row r="18" spans="1:6" x14ac:dyDescent="0.25">
      <c r="A18" s="194"/>
      <c r="B18" s="194"/>
      <c r="C18" s="194"/>
      <c r="D18" s="194"/>
      <c r="E18" s="194"/>
      <c r="F18" s="194"/>
    </row>
  </sheetData>
  <mergeCells count="12">
    <mergeCell ref="A16:F18"/>
    <mergeCell ref="A7:A10"/>
    <mergeCell ref="B7:B10"/>
    <mergeCell ref="E1:F1"/>
    <mergeCell ref="F5:F6"/>
    <mergeCell ref="A3:F3"/>
    <mergeCell ref="A5:A6"/>
    <mergeCell ref="B5:B6"/>
    <mergeCell ref="C5:C6"/>
    <mergeCell ref="D5:E5"/>
    <mergeCell ref="B11:B14"/>
    <mergeCell ref="A11:A14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O7"/>
  <sheetViews>
    <sheetView view="pageBreakPreview" topLeftCell="A4" zoomScale="85" zoomScaleNormal="85" zoomScaleSheetLayoutView="85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A7" sqref="A7:L7"/>
    </sheetView>
  </sheetViews>
  <sheetFormatPr defaultColWidth="9.140625" defaultRowHeight="18.75" x14ac:dyDescent="0.25"/>
  <cols>
    <col min="1" max="1" width="9.7109375" style="26" bestFit="1" customWidth="1"/>
    <col min="2" max="2" width="12.85546875" style="29" customWidth="1"/>
    <col min="3" max="3" width="42.5703125" style="26" customWidth="1"/>
    <col min="4" max="4" width="20.28515625" style="29" customWidth="1"/>
    <col min="5" max="5" width="18.7109375" style="29" customWidth="1"/>
    <col min="6" max="6" width="28.7109375" style="29" customWidth="1"/>
    <col min="7" max="7" width="35.42578125" style="29" customWidth="1"/>
    <col min="8" max="8" width="19" style="29" customWidth="1"/>
    <col min="9" max="9" width="24.7109375" style="29" customWidth="1"/>
    <col min="10" max="10" width="20.140625" style="29" customWidth="1"/>
    <col min="11" max="11" width="23.28515625" style="29" customWidth="1"/>
    <col min="12" max="12" width="24" style="29" customWidth="1"/>
    <col min="13" max="13" width="16.7109375" style="26" customWidth="1"/>
    <col min="14" max="15" width="15.7109375" style="26" customWidth="1"/>
    <col min="16" max="19" width="18.7109375" style="26" customWidth="1"/>
    <col min="20" max="25" width="15.7109375" style="26" customWidth="1"/>
    <col min="26" max="16384" width="9.140625" style="26"/>
  </cols>
  <sheetData>
    <row r="1" spans="1:15" ht="107.25" customHeight="1" x14ac:dyDescent="0.25">
      <c r="I1" s="207" t="s">
        <v>84</v>
      </c>
      <c r="J1" s="207"/>
      <c r="K1" s="207"/>
      <c r="L1" s="207"/>
    </row>
    <row r="2" spans="1:15" ht="77.25" customHeight="1" x14ac:dyDescent="0.25">
      <c r="A2" s="193" t="s">
        <v>102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28"/>
      <c r="N2" s="28"/>
      <c r="O2" s="28"/>
    </row>
    <row r="3" spans="1:15" x14ac:dyDescent="0.25">
      <c r="L3" s="25"/>
    </row>
    <row r="4" spans="1:15" x14ac:dyDescent="0.25">
      <c r="A4" s="209" t="s">
        <v>13</v>
      </c>
      <c r="B4" s="209" t="s">
        <v>14</v>
      </c>
      <c r="C4" s="209" t="s">
        <v>6</v>
      </c>
      <c r="D4" s="209" t="s">
        <v>32</v>
      </c>
      <c r="E4" s="209" t="s">
        <v>10</v>
      </c>
      <c r="F4" s="209" t="s">
        <v>11</v>
      </c>
      <c r="G4" s="211" t="s">
        <v>55</v>
      </c>
      <c r="H4" s="211"/>
      <c r="I4" s="209" t="s">
        <v>7</v>
      </c>
      <c r="J4" s="209" t="s">
        <v>8</v>
      </c>
      <c r="K4" s="209" t="s">
        <v>9</v>
      </c>
      <c r="L4" s="209" t="s">
        <v>67</v>
      </c>
    </row>
    <row r="5" spans="1:15" ht="62.25" customHeight="1" x14ac:dyDescent="0.25">
      <c r="A5" s="210"/>
      <c r="B5" s="210"/>
      <c r="C5" s="210"/>
      <c r="D5" s="210"/>
      <c r="E5" s="210"/>
      <c r="F5" s="210"/>
      <c r="G5" s="57" t="s">
        <v>61</v>
      </c>
      <c r="H5" s="57" t="s">
        <v>64</v>
      </c>
      <c r="I5" s="210"/>
      <c r="J5" s="210"/>
      <c r="K5" s="210"/>
      <c r="L5" s="210"/>
    </row>
    <row r="7" spans="1:15" ht="54" customHeight="1" x14ac:dyDescent="0.25">
      <c r="A7" s="208" t="s">
        <v>80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</sheetData>
  <autoFilter ref="A4:Y5" xr:uid="{00000000-0009-0000-0000-000003000000}">
    <filterColumn colId="7" showButton="0"/>
  </autoFilter>
  <mergeCells count="14">
    <mergeCell ref="A2:L2"/>
    <mergeCell ref="I1:L1"/>
    <mergeCell ref="A7:L7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00B0F0"/>
    <pageSetUpPr fitToPage="1"/>
  </sheetPr>
  <dimension ref="A1:L192"/>
  <sheetViews>
    <sheetView view="pageBreakPreview" zoomScale="70" zoomScaleNormal="70" zoomScaleSheetLayoutView="70" workbookViewId="0">
      <pane xSplit="1" ySplit="6" topLeftCell="B109" activePane="bottomRight" state="frozen"/>
      <selection pane="topRight" activeCell="B1" sqref="B1"/>
      <selection pane="bottomLeft" activeCell="A7" sqref="A7"/>
      <selection pane="bottomRight" activeCell="L113" sqref="L113"/>
    </sheetView>
  </sheetViews>
  <sheetFormatPr defaultColWidth="9.140625" defaultRowHeight="18.75" x14ac:dyDescent="0.25"/>
  <cols>
    <col min="1" max="1" width="6.5703125" style="22" customWidth="1"/>
    <col min="2" max="2" width="11.42578125" style="24" customWidth="1"/>
    <col min="3" max="3" width="57" style="22" customWidth="1"/>
    <col min="4" max="4" width="35.28515625" style="24" customWidth="1"/>
    <col min="5" max="5" width="24.140625" style="24" customWidth="1"/>
    <col min="6" max="6" width="37" style="24" customWidth="1"/>
    <col min="7" max="7" width="45.7109375" style="24" customWidth="1"/>
    <col min="8" max="8" width="22.28515625" style="24" customWidth="1"/>
    <col min="9" max="9" width="27.42578125" style="24" customWidth="1"/>
    <col min="10" max="10" width="25.140625" style="24" customWidth="1"/>
    <col min="11" max="11" width="24.85546875" style="24" customWidth="1"/>
    <col min="12" max="12" width="27.140625" style="104" customWidth="1"/>
    <col min="13" max="14" width="18.7109375" style="22" customWidth="1"/>
    <col min="15" max="20" width="15.7109375" style="22" customWidth="1"/>
    <col min="21" max="16384" width="9.140625" style="22"/>
  </cols>
  <sheetData>
    <row r="1" spans="1:12" ht="74.25" customHeight="1" x14ac:dyDescent="0.25">
      <c r="I1" s="185" t="s">
        <v>85</v>
      </c>
      <c r="J1" s="185"/>
      <c r="K1" s="185"/>
      <c r="L1" s="185"/>
    </row>
    <row r="2" spans="1:12" x14ac:dyDescent="0.25">
      <c r="K2" s="216"/>
      <c r="L2" s="216"/>
    </row>
    <row r="3" spans="1:12" ht="81.75" customHeight="1" x14ac:dyDescent="0.25">
      <c r="A3" s="193" t="s">
        <v>712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x14ac:dyDescent="0.25">
      <c r="L4" s="103"/>
    </row>
    <row r="5" spans="1:12" ht="45" customHeight="1" x14ac:dyDescent="0.25">
      <c r="A5" s="212" t="s">
        <v>13</v>
      </c>
      <c r="B5" s="212" t="s">
        <v>14</v>
      </c>
      <c r="C5" s="212" t="s">
        <v>6</v>
      </c>
      <c r="D5" s="212" t="s">
        <v>32</v>
      </c>
      <c r="E5" s="212" t="s">
        <v>10</v>
      </c>
      <c r="F5" s="212" t="s">
        <v>11</v>
      </c>
      <c r="G5" s="192" t="s">
        <v>55</v>
      </c>
      <c r="H5" s="192"/>
      <c r="I5" s="212" t="s">
        <v>7</v>
      </c>
      <c r="J5" s="212" t="s">
        <v>8</v>
      </c>
      <c r="K5" s="212" t="s">
        <v>9</v>
      </c>
      <c r="L5" s="214" t="s">
        <v>68</v>
      </c>
    </row>
    <row r="6" spans="1:12" ht="61.5" customHeight="1" x14ac:dyDescent="0.25">
      <c r="A6" s="213"/>
      <c r="B6" s="213"/>
      <c r="C6" s="213"/>
      <c r="D6" s="213"/>
      <c r="E6" s="213"/>
      <c r="F6" s="213"/>
      <c r="G6" s="56" t="s">
        <v>61</v>
      </c>
      <c r="H6" s="56" t="s">
        <v>64</v>
      </c>
      <c r="I6" s="213"/>
      <c r="J6" s="213"/>
      <c r="K6" s="213"/>
      <c r="L6" s="215"/>
    </row>
    <row r="7" spans="1:12" s="117" customFormat="1" ht="37.5" customHeight="1" x14ac:dyDescent="0.25">
      <c r="A7" s="122" t="s">
        <v>229</v>
      </c>
      <c r="B7" s="123" t="s">
        <v>230</v>
      </c>
      <c r="C7" s="158" t="s">
        <v>231</v>
      </c>
      <c r="D7" s="123" t="s">
        <v>101</v>
      </c>
      <c r="E7" s="129" t="s">
        <v>228</v>
      </c>
      <c r="F7" s="158" t="s">
        <v>232</v>
      </c>
      <c r="G7" s="158" t="s">
        <v>233</v>
      </c>
      <c r="H7" s="158" t="s">
        <v>234</v>
      </c>
      <c r="I7" s="158" t="s">
        <v>172</v>
      </c>
      <c r="J7" s="122" t="s">
        <v>92</v>
      </c>
      <c r="K7" s="159">
        <v>1860000</v>
      </c>
      <c r="L7" s="160">
        <f t="shared" ref="L7:L45" si="0">SUM(J7*K7/1000)</f>
        <v>1860</v>
      </c>
    </row>
    <row r="8" spans="1:12" s="117" customFormat="1" ht="40.5" x14ac:dyDescent="0.25">
      <c r="A8" s="122" t="s">
        <v>235</v>
      </c>
      <c r="B8" s="123" t="s">
        <v>230</v>
      </c>
      <c r="C8" s="158" t="s">
        <v>236</v>
      </c>
      <c r="D8" s="123" t="s">
        <v>101</v>
      </c>
      <c r="E8" s="129" t="s">
        <v>228</v>
      </c>
      <c r="F8" s="158" t="s">
        <v>237</v>
      </c>
      <c r="G8" s="158" t="s">
        <v>238</v>
      </c>
      <c r="H8" s="158" t="s">
        <v>239</v>
      </c>
      <c r="I8" s="161" t="s">
        <v>171</v>
      </c>
      <c r="J8" s="122" t="s">
        <v>240</v>
      </c>
      <c r="K8" s="122" t="s">
        <v>241</v>
      </c>
      <c r="L8" s="160">
        <f t="shared" si="0"/>
        <v>640</v>
      </c>
    </row>
    <row r="9" spans="1:12" s="117" customFormat="1" ht="37.5" customHeight="1" x14ac:dyDescent="0.25">
      <c r="A9" s="122" t="s">
        <v>242</v>
      </c>
      <c r="B9" s="123" t="s">
        <v>230</v>
      </c>
      <c r="C9" s="158" t="s">
        <v>243</v>
      </c>
      <c r="D9" s="123" t="s">
        <v>101</v>
      </c>
      <c r="E9" s="129" t="s">
        <v>228</v>
      </c>
      <c r="F9" s="158" t="s">
        <v>244</v>
      </c>
      <c r="G9" s="158" t="s">
        <v>245</v>
      </c>
      <c r="H9" s="158" t="s">
        <v>246</v>
      </c>
      <c r="I9" s="161" t="s">
        <v>172</v>
      </c>
      <c r="J9" s="122" t="s">
        <v>92</v>
      </c>
      <c r="K9" s="122" t="s">
        <v>247</v>
      </c>
      <c r="L9" s="160">
        <f t="shared" si="0"/>
        <v>8000</v>
      </c>
    </row>
    <row r="10" spans="1:12" s="117" customFormat="1" ht="40.5" x14ac:dyDescent="0.25">
      <c r="A10" s="122" t="s">
        <v>248</v>
      </c>
      <c r="B10" s="123" t="s">
        <v>230</v>
      </c>
      <c r="C10" s="158" t="s">
        <v>249</v>
      </c>
      <c r="D10" s="123" t="s">
        <v>101</v>
      </c>
      <c r="E10" s="129" t="s">
        <v>228</v>
      </c>
      <c r="F10" s="158" t="s">
        <v>250</v>
      </c>
      <c r="G10" s="158" t="s">
        <v>251</v>
      </c>
      <c r="H10" s="158" t="s">
        <v>252</v>
      </c>
      <c r="I10" s="161" t="s">
        <v>171</v>
      </c>
      <c r="J10" s="122" t="s">
        <v>240</v>
      </c>
      <c r="K10" s="122" t="s">
        <v>253</v>
      </c>
      <c r="L10" s="160">
        <f t="shared" si="0"/>
        <v>2100</v>
      </c>
    </row>
    <row r="11" spans="1:12" s="117" customFormat="1" ht="43.5" customHeight="1" x14ac:dyDescent="0.25">
      <c r="A11" s="122" t="s">
        <v>254</v>
      </c>
      <c r="B11" s="123" t="s">
        <v>230</v>
      </c>
      <c r="C11" s="158" t="s">
        <v>255</v>
      </c>
      <c r="D11" s="123" t="s">
        <v>101</v>
      </c>
      <c r="E11" s="129" t="s">
        <v>228</v>
      </c>
      <c r="F11" s="158" t="s">
        <v>256</v>
      </c>
      <c r="G11" s="158" t="s">
        <v>251</v>
      </c>
      <c r="H11" s="158" t="s">
        <v>252</v>
      </c>
      <c r="I11" s="161" t="s">
        <v>171</v>
      </c>
      <c r="J11" s="131" t="s">
        <v>257</v>
      </c>
      <c r="K11" s="122" t="s">
        <v>258</v>
      </c>
      <c r="L11" s="160">
        <f t="shared" si="0"/>
        <v>19040</v>
      </c>
    </row>
    <row r="12" spans="1:12" s="117" customFormat="1" ht="53.25" customHeight="1" x14ac:dyDescent="0.25">
      <c r="A12" s="122" t="s">
        <v>259</v>
      </c>
      <c r="B12" s="123" t="s">
        <v>230</v>
      </c>
      <c r="C12" s="158" t="s">
        <v>260</v>
      </c>
      <c r="D12" s="123" t="s">
        <v>101</v>
      </c>
      <c r="E12" s="129" t="s">
        <v>228</v>
      </c>
      <c r="F12" s="158" t="s">
        <v>261</v>
      </c>
      <c r="G12" s="158" t="s">
        <v>251</v>
      </c>
      <c r="H12" s="158" t="s">
        <v>252</v>
      </c>
      <c r="I12" s="161" t="s">
        <v>171</v>
      </c>
      <c r="J12" s="122" t="s">
        <v>262</v>
      </c>
      <c r="K12" s="122" t="s">
        <v>263</v>
      </c>
      <c r="L12" s="160">
        <f t="shared" si="0"/>
        <v>39980</v>
      </c>
    </row>
    <row r="13" spans="1:12" s="117" customFormat="1" ht="47.25" customHeight="1" x14ac:dyDescent="0.25">
      <c r="A13" s="122" t="s">
        <v>264</v>
      </c>
      <c r="B13" s="123" t="s">
        <v>230</v>
      </c>
      <c r="C13" s="158" t="s">
        <v>265</v>
      </c>
      <c r="D13" s="123" t="s">
        <v>266</v>
      </c>
      <c r="E13" s="129" t="s">
        <v>228</v>
      </c>
      <c r="F13" s="158" t="s">
        <v>267</v>
      </c>
      <c r="G13" s="158" t="s">
        <v>268</v>
      </c>
      <c r="H13" s="158" t="s">
        <v>269</v>
      </c>
      <c r="I13" s="161" t="s">
        <v>171</v>
      </c>
      <c r="J13" s="131" t="s">
        <v>270</v>
      </c>
      <c r="K13" s="122" t="s">
        <v>271</v>
      </c>
      <c r="L13" s="160">
        <f t="shared" si="0"/>
        <v>8195</v>
      </c>
    </row>
    <row r="14" spans="1:12" s="117" customFormat="1" ht="20.25" x14ac:dyDescent="0.25">
      <c r="A14" s="122" t="s">
        <v>272</v>
      </c>
      <c r="B14" s="123" t="s">
        <v>230</v>
      </c>
      <c r="C14" s="158" t="s">
        <v>273</v>
      </c>
      <c r="D14" s="123" t="s">
        <v>186</v>
      </c>
      <c r="E14" s="129" t="s">
        <v>228</v>
      </c>
      <c r="F14" s="158" t="s">
        <v>274</v>
      </c>
      <c r="G14" s="158" t="s">
        <v>275</v>
      </c>
      <c r="H14" s="158" t="s">
        <v>276</v>
      </c>
      <c r="I14" s="161" t="s">
        <v>171</v>
      </c>
      <c r="J14" s="122" t="s">
        <v>184</v>
      </c>
      <c r="K14" s="122" t="s">
        <v>277</v>
      </c>
      <c r="L14" s="160">
        <f t="shared" si="0"/>
        <v>48000</v>
      </c>
    </row>
    <row r="15" spans="1:12" s="117" customFormat="1" ht="54" customHeight="1" x14ac:dyDescent="0.25">
      <c r="A15" s="122" t="s">
        <v>278</v>
      </c>
      <c r="B15" s="123" t="s">
        <v>230</v>
      </c>
      <c r="C15" s="158" t="s">
        <v>279</v>
      </c>
      <c r="D15" s="123" t="s">
        <v>266</v>
      </c>
      <c r="E15" s="129" t="s">
        <v>228</v>
      </c>
      <c r="F15" s="158" t="s">
        <v>280</v>
      </c>
      <c r="G15" s="158" t="s">
        <v>281</v>
      </c>
      <c r="H15" s="158" t="s">
        <v>282</v>
      </c>
      <c r="I15" s="122" t="s">
        <v>216</v>
      </c>
      <c r="J15" s="131" t="s">
        <v>92</v>
      </c>
      <c r="K15" s="122" t="s">
        <v>283</v>
      </c>
      <c r="L15" s="160">
        <f t="shared" si="0"/>
        <v>10600</v>
      </c>
    </row>
    <row r="16" spans="1:12" s="114" customFormat="1" ht="40.5" x14ac:dyDescent="0.3">
      <c r="A16" s="122" t="s">
        <v>284</v>
      </c>
      <c r="B16" s="123" t="s">
        <v>230</v>
      </c>
      <c r="C16" s="123" t="s">
        <v>192</v>
      </c>
      <c r="D16" s="123" t="s">
        <v>101</v>
      </c>
      <c r="E16" s="124" t="s">
        <v>181</v>
      </c>
      <c r="F16" s="125">
        <v>231100101347598</v>
      </c>
      <c r="G16" s="126" t="s">
        <v>199</v>
      </c>
      <c r="H16" s="130" t="s">
        <v>208</v>
      </c>
      <c r="I16" s="123" t="s">
        <v>193</v>
      </c>
      <c r="J16" s="123">
        <v>8.9700000000000006</v>
      </c>
      <c r="K16" s="127">
        <v>3300883.33</v>
      </c>
      <c r="L16" s="160">
        <f t="shared" ref="L16" si="1">SUM(J16*K16)/1000</f>
        <v>29608.923470100006</v>
      </c>
    </row>
    <row r="17" spans="1:12" s="114" customFormat="1" ht="101.25" x14ac:dyDescent="0.3">
      <c r="A17" s="122" t="s">
        <v>286</v>
      </c>
      <c r="B17" s="123" t="s">
        <v>230</v>
      </c>
      <c r="C17" s="123" t="s">
        <v>213</v>
      </c>
      <c r="D17" s="123" t="s">
        <v>101</v>
      </c>
      <c r="E17" s="124" t="s">
        <v>181</v>
      </c>
      <c r="F17" s="125">
        <v>231100101373166</v>
      </c>
      <c r="G17" s="126" t="s">
        <v>198</v>
      </c>
      <c r="H17" s="130" t="s">
        <v>204</v>
      </c>
      <c r="I17" s="123" t="s">
        <v>172</v>
      </c>
      <c r="J17" s="123">
        <v>1</v>
      </c>
      <c r="K17" s="123">
        <v>1237500</v>
      </c>
      <c r="L17" s="160">
        <v>1237.5</v>
      </c>
    </row>
    <row r="18" spans="1:12" s="114" customFormat="1" ht="40.5" x14ac:dyDescent="0.25">
      <c r="A18" s="122" t="s">
        <v>287</v>
      </c>
      <c r="B18" s="123" t="s">
        <v>230</v>
      </c>
      <c r="C18" s="158" t="s">
        <v>288</v>
      </c>
      <c r="D18" s="123" t="s">
        <v>266</v>
      </c>
      <c r="E18" s="129" t="s">
        <v>228</v>
      </c>
      <c r="F18" s="158" t="s">
        <v>289</v>
      </c>
      <c r="G18" s="158" t="s">
        <v>285</v>
      </c>
      <c r="H18" s="158" t="s">
        <v>290</v>
      </c>
      <c r="I18" s="162" t="s">
        <v>171</v>
      </c>
      <c r="J18" s="122" t="s">
        <v>100</v>
      </c>
      <c r="K18" s="162" t="s">
        <v>291</v>
      </c>
      <c r="L18" s="160">
        <f t="shared" si="0"/>
        <v>85600</v>
      </c>
    </row>
    <row r="19" spans="1:12" s="114" customFormat="1" ht="60.75" x14ac:dyDescent="0.25">
      <c r="A19" s="122" t="s">
        <v>292</v>
      </c>
      <c r="B19" s="123" t="s">
        <v>230</v>
      </c>
      <c r="C19" s="158" t="s">
        <v>293</v>
      </c>
      <c r="D19" s="123" t="s">
        <v>186</v>
      </c>
      <c r="E19" s="129" t="s">
        <v>228</v>
      </c>
      <c r="F19" s="158" t="s">
        <v>294</v>
      </c>
      <c r="G19" s="158" t="s">
        <v>285</v>
      </c>
      <c r="H19" s="158" t="s">
        <v>295</v>
      </c>
      <c r="I19" s="162" t="s">
        <v>171</v>
      </c>
      <c r="J19" s="122" t="s">
        <v>97</v>
      </c>
      <c r="K19" s="162" t="s">
        <v>296</v>
      </c>
      <c r="L19" s="160">
        <f t="shared" si="0"/>
        <v>45800</v>
      </c>
    </row>
    <row r="20" spans="1:12" s="114" customFormat="1" ht="20.25" x14ac:dyDescent="0.25">
      <c r="A20" s="122" t="s">
        <v>297</v>
      </c>
      <c r="B20" s="123" t="s">
        <v>230</v>
      </c>
      <c r="C20" s="158" t="s">
        <v>298</v>
      </c>
      <c r="D20" s="123" t="s">
        <v>266</v>
      </c>
      <c r="E20" s="129" t="s">
        <v>228</v>
      </c>
      <c r="F20" s="158" t="s">
        <v>299</v>
      </c>
      <c r="G20" s="158" t="s">
        <v>285</v>
      </c>
      <c r="H20" s="158" t="s">
        <v>300</v>
      </c>
      <c r="I20" s="162" t="s">
        <v>171</v>
      </c>
      <c r="J20" s="122" t="s">
        <v>182</v>
      </c>
      <c r="K20" s="162" t="s">
        <v>301</v>
      </c>
      <c r="L20" s="160">
        <f t="shared" si="0"/>
        <v>63750</v>
      </c>
    </row>
    <row r="21" spans="1:12" s="114" customFormat="1" ht="40.5" x14ac:dyDescent="0.25">
      <c r="A21" s="122" t="s">
        <v>302</v>
      </c>
      <c r="B21" s="123" t="s">
        <v>230</v>
      </c>
      <c r="C21" s="158" t="s">
        <v>303</v>
      </c>
      <c r="D21" s="123" t="s">
        <v>186</v>
      </c>
      <c r="E21" s="129" t="s">
        <v>228</v>
      </c>
      <c r="F21" s="158" t="s">
        <v>304</v>
      </c>
      <c r="G21" s="158" t="s">
        <v>285</v>
      </c>
      <c r="H21" s="158" t="s">
        <v>305</v>
      </c>
      <c r="I21" s="162" t="s">
        <v>171</v>
      </c>
      <c r="J21" s="122" t="s">
        <v>100</v>
      </c>
      <c r="K21" s="162" t="s">
        <v>306</v>
      </c>
      <c r="L21" s="160">
        <f t="shared" si="0"/>
        <v>420</v>
      </c>
    </row>
    <row r="22" spans="1:12" s="114" customFormat="1" ht="40.5" x14ac:dyDescent="0.25">
      <c r="A22" s="122" t="s">
        <v>307</v>
      </c>
      <c r="B22" s="123" t="s">
        <v>230</v>
      </c>
      <c r="C22" s="158" t="s">
        <v>308</v>
      </c>
      <c r="D22" s="123" t="s">
        <v>266</v>
      </c>
      <c r="E22" s="129" t="s">
        <v>228</v>
      </c>
      <c r="F22" s="158" t="s">
        <v>309</v>
      </c>
      <c r="G22" s="158" t="s">
        <v>285</v>
      </c>
      <c r="H22" s="158" t="s">
        <v>310</v>
      </c>
      <c r="I22" s="162" t="s">
        <v>171</v>
      </c>
      <c r="J22" s="122" t="s">
        <v>182</v>
      </c>
      <c r="K22" s="162" t="s">
        <v>311</v>
      </c>
      <c r="L22" s="160">
        <f t="shared" si="0"/>
        <v>60000</v>
      </c>
    </row>
    <row r="23" spans="1:12" s="114" customFormat="1" ht="40.5" x14ac:dyDescent="0.25">
      <c r="A23" s="122" t="s">
        <v>312</v>
      </c>
      <c r="B23" s="123" t="s">
        <v>230</v>
      </c>
      <c r="C23" s="158" t="s">
        <v>313</v>
      </c>
      <c r="D23" s="123" t="s">
        <v>101</v>
      </c>
      <c r="E23" s="129" t="s">
        <v>228</v>
      </c>
      <c r="F23" s="158" t="s">
        <v>314</v>
      </c>
      <c r="G23" s="158" t="s">
        <v>315</v>
      </c>
      <c r="H23" s="158" t="s">
        <v>316</v>
      </c>
      <c r="I23" s="132" t="s">
        <v>183</v>
      </c>
      <c r="J23" s="122" t="s">
        <v>240</v>
      </c>
      <c r="K23" s="162" t="s">
        <v>317</v>
      </c>
      <c r="L23" s="160">
        <f t="shared" si="0"/>
        <v>6360</v>
      </c>
    </row>
    <row r="24" spans="1:12" s="114" customFormat="1" ht="40.5" x14ac:dyDescent="0.25">
      <c r="A24" s="122" t="s">
        <v>318</v>
      </c>
      <c r="B24" s="123" t="s">
        <v>230</v>
      </c>
      <c r="C24" s="158" t="s">
        <v>319</v>
      </c>
      <c r="D24" s="123" t="s">
        <v>101</v>
      </c>
      <c r="E24" s="129" t="s">
        <v>228</v>
      </c>
      <c r="F24" s="158" t="s">
        <v>320</v>
      </c>
      <c r="G24" s="158" t="s">
        <v>321</v>
      </c>
      <c r="H24" s="158" t="s">
        <v>322</v>
      </c>
      <c r="I24" s="132" t="s">
        <v>171</v>
      </c>
      <c r="J24" s="122" t="s">
        <v>323</v>
      </c>
      <c r="K24" s="122" t="s">
        <v>324</v>
      </c>
      <c r="L24" s="160">
        <f t="shared" si="0"/>
        <v>7250</v>
      </c>
    </row>
    <row r="25" spans="1:12" s="114" customFormat="1" ht="40.5" x14ac:dyDescent="0.25">
      <c r="A25" s="122" t="s">
        <v>325</v>
      </c>
      <c r="B25" s="123" t="s">
        <v>230</v>
      </c>
      <c r="C25" s="158" t="s">
        <v>326</v>
      </c>
      <c r="D25" s="123" t="s">
        <v>101</v>
      </c>
      <c r="E25" s="129" t="s">
        <v>228</v>
      </c>
      <c r="F25" s="163" t="s">
        <v>327</v>
      </c>
      <c r="G25" s="163" t="s">
        <v>328</v>
      </c>
      <c r="H25" s="163" t="s">
        <v>329</v>
      </c>
      <c r="I25" s="132" t="s">
        <v>172</v>
      </c>
      <c r="J25" s="122" t="s">
        <v>92</v>
      </c>
      <c r="K25" s="122" t="s">
        <v>330</v>
      </c>
      <c r="L25" s="160">
        <f t="shared" si="0"/>
        <v>3697.2</v>
      </c>
    </row>
    <row r="26" spans="1:12" s="114" customFormat="1" ht="60.75" x14ac:dyDescent="0.25">
      <c r="A26" s="122" t="s">
        <v>331</v>
      </c>
      <c r="B26" s="123" t="s">
        <v>230</v>
      </c>
      <c r="C26" s="163" t="s">
        <v>332</v>
      </c>
      <c r="D26" s="123" t="s">
        <v>101</v>
      </c>
      <c r="E26" s="129" t="s">
        <v>228</v>
      </c>
      <c r="F26" s="128" t="s">
        <v>333</v>
      </c>
      <c r="G26" s="128" t="s">
        <v>334</v>
      </c>
      <c r="H26" s="128" t="s">
        <v>335</v>
      </c>
      <c r="I26" s="164" t="s">
        <v>171</v>
      </c>
      <c r="J26" s="165" t="s">
        <v>92</v>
      </c>
      <c r="K26" s="165" t="s">
        <v>336</v>
      </c>
      <c r="L26" s="160">
        <f t="shared" si="0"/>
        <v>32368.773000000001</v>
      </c>
    </row>
    <row r="27" spans="1:12" s="114" customFormat="1" ht="37.5" customHeight="1" x14ac:dyDescent="0.25">
      <c r="A27" s="122" t="s">
        <v>337</v>
      </c>
      <c r="B27" s="123" t="s">
        <v>230</v>
      </c>
      <c r="C27" s="158" t="s">
        <v>713</v>
      </c>
      <c r="D27" s="123" t="s">
        <v>101</v>
      </c>
      <c r="E27" s="129" t="s">
        <v>228</v>
      </c>
      <c r="F27" s="158" t="s">
        <v>338</v>
      </c>
      <c r="G27" s="158" t="s">
        <v>339</v>
      </c>
      <c r="H27" s="158" t="s">
        <v>340</v>
      </c>
      <c r="I27" s="164" t="s">
        <v>216</v>
      </c>
      <c r="J27" s="165" t="s">
        <v>240</v>
      </c>
      <c r="K27" s="165" t="s">
        <v>341</v>
      </c>
      <c r="L27" s="160">
        <f t="shared" si="0"/>
        <v>28888.799999999999</v>
      </c>
    </row>
    <row r="28" spans="1:12" s="114" customFormat="1" ht="34.5" customHeight="1" x14ac:dyDescent="0.25">
      <c r="A28" s="122" t="s">
        <v>342</v>
      </c>
      <c r="B28" s="123" t="s">
        <v>230</v>
      </c>
      <c r="C28" s="158" t="s">
        <v>343</v>
      </c>
      <c r="D28" s="123" t="s">
        <v>101</v>
      </c>
      <c r="E28" s="129" t="s">
        <v>228</v>
      </c>
      <c r="F28" s="158" t="s">
        <v>344</v>
      </c>
      <c r="G28" s="158" t="s">
        <v>345</v>
      </c>
      <c r="H28" s="158" t="s">
        <v>346</v>
      </c>
      <c r="I28" s="164" t="s">
        <v>347</v>
      </c>
      <c r="J28" s="165" t="s">
        <v>348</v>
      </c>
      <c r="K28" s="165" t="s">
        <v>349</v>
      </c>
      <c r="L28" s="160">
        <f t="shared" si="0"/>
        <v>5388</v>
      </c>
    </row>
    <row r="29" spans="1:12" s="114" customFormat="1" ht="37.5" customHeight="1" x14ac:dyDescent="0.25">
      <c r="A29" s="122" t="s">
        <v>350</v>
      </c>
      <c r="B29" s="123" t="s">
        <v>230</v>
      </c>
      <c r="C29" s="158" t="s">
        <v>351</v>
      </c>
      <c r="D29" s="123" t="s">
        <v>186</v>
      </c>
      <c r="E29" s="129" t="s">
        <v>228</v>
      </c>
      <c r="F29" s="158" t="s">
        <v>352</v>
      </c>
      <c r="G29" s="158" t="s">
        <v>353</v>
      </c>
      <c r="H29" s="158" t="s">
        <v>354</v>
      </c>
      <c r="I29" s="164" t="s">
        <v>216</v>
      </c>
      <c r="J29" s="165" t="s">
        <v>96</v>
      </c>
      <c r="K29" s="165" t="s">
        <v>355</v>
      </c>
      <c r="L29" s="160">
        <f t="shared" si="0"/>
        <v>3186.9180000000001</v>
      </c>
    </row>
    <row r="30" spans="1:12" s="114" customFormat="1" ht="37.5" customHeight="1" x14ac:dyDescent="0.25">
      <c r="A30" s="122" t="s">
        <v>356</v>
      </c>
      <c r="B30" s="123" t="s">
        <v>230</v>
      </c>
      <c r="C30" s="158" t="s">
        <v>357</v>
      </c>
      <c r="D30" s="123" t="s">
        <v>101</v>
      </c>
      <c r="E30" s="129" t="s">
        <v>228</v>
      </c>
      <c r="F30" s="158" t="s">
        <v>358</v>
      </c>
      <c r="G30" s="158" t="s">
        <v>359</v>
      </c>
      <c r="H30" s="158" t="s">
        <v>360</v>
      </c>
      <c r="I30" s="164" t="s">
        <v>172</v>
      </c>
      <c r="J30" s="165" t="s">
        <v>92</v>
      </c>
      <c r="K30" s="165" t="s">
        <v>361</v>
      </c>
      <c r="L30" s="160">
        <f t="shared" si="0"/>
        <v>8900</v>
      </c>
    </row>
    <row r="31" spans="1:12" s="114" customFormat="1" ht="37.5" customHeight="1" x14ac:dyDescent="0.25">
      <c r="A31" s="122" t="s">
        <v>362</v>
      </c>
      <c r="B31" s="123" t="s">
        <v>230</v>
      </c>
      <c r="C31" s="158" t="s">
        <v>363</v>
      </c>
      <c r="D31" s="123" t="s">
        <v>101</v>
      </c>
      <c r="E31" s="129" t="s">
        <v>228</v>
      </c>
      <c r="F31" s="158" t="s">
        <v>364</v>
      </c>
      <c r="G31" s="158" t="s">
        <v>359</v>
      </c>
      <c r="H31" s="158" t="s">
        <v>365</v>
      </c>
      <c r="I31" s="164" t="s">
        <v>172</v>
      </c>
      <c r="J31" s="165" t="s">
        <v>92</v>
      </c>
      <c r="K31" s="165" t="s">
        <v>366</v>
      </c>
      <c r="L31" s="160">
        <f t="shared" si="0"/>
        <v>4900</v>
      </c>
    </row>
    <row r="32" spans="1:12" s="114" customFormat="1" ht="37.5" customHeight="1" x14ac:dyDescent="0.25">
      <c r="A32" s="122" t="s">
        <v>367</v>
      </c>
      <c r="B32" s="123" t="s">
        <v>230</v>
      </c>
      <c r="C32" s="158" t="s">
        <v>368</v>
      </c>
      <c r="D32" s="123" t="s">
        <v>101</v>
      </c>
      <c r="E32" s="129" t="s">
        <v>228</v>
      </c>
      <c r="F32" s="158" t="s">
        <v>369</v>
      </c>
      <c r="G32" s="158" t="s">
        <v>370</v>
      </c>
      <c r="H32" s="158" t="s">
        <v>371</v>
      </c>
      <c r="I32" s="164" t="s">
        <v>172</v>
      </c>
      <c r="J32" s="165" t="s">
        <v>92</v>
      </c>
      <c r="K32" s="165" t="s">
        <v>372</v>
      </c>
      <c r="L32" s="160">
        <f t="shared" si="0"/>
        <v>6500</v>
      </c>
    </row>
    <row r="33" spans="1:12" s="114" customFormat="1" ht="37.5" customHeight="1" x14ac:dyDescent="0.25">
      <c r="A33" s="122" t="s">
        <v>373</v>
      </c>
      <c r="B33" s="123" t="s">
        <v>230</v>
      </c>
      <c r="C33" s="158" t="s">
        <v>374</v>
      </c>
      <c r="D33" s="123" t="s">
        <v>101</v>
      </c>
      <c r="E33" s="129" t="s">
        <v>228</v>
      </c>
      <c r="F33" s="158" t="s">
        <v>375</v>
      </c>
      <c r="G33" s="158" t="s">
        <v>376</v>
      </c>
      <c r="H33" s="158" t="s">
        <v>377</v>
      </c>
      <c r="I33" s="164" t="s">
        <v>171</v>
      </c>
      <c r="J33" s="165" t="s">
        <v>323</v>
      </c>
      <c r="K33" s="165" t="s">
        <v>324</v>
      </c>
      <c r="L33" s="160">
        <f t="shared" si="0"/>
        <v>7250</v>
      </c>
    </row>
    <row r="34" spans="1:12" s="114" customFormat="1" ht="37.5" customHeight="1" x14ac:dyDescent="0.25">
      <c r="A34" s="122" t="s">
        <v>378</v>
      </c>
      <c r="B34" s="123" t="s">
        <v>230</v>
      </c>
      <c r="C34" s="128" t="s">
        <v>379</v>
      </c>
      <c r="D34" s="123" t="s">
        <v>101</v>
      </c>
      <c r="E34" s="129" t="s">
        <v>228</v>
      </c>
      <c r="F34" s="158" t="s">
        <v>380</v>
      </c>
      <c r="G34" s="158" t="s">
        <v>376</v>
      </c>
      <c r="H34" s="158" t="s">
        <v>377</v>
      </c>
      <c r="I34" s="164" t="s">
        <v>171</v>
      </c>
      <c r="J34" s="165" t="s">
        <v>323</v>
      </c>
      <c r="K34" s="165" t="s">
        <v>324</v>
      </c>
      <c r="L34" s="160">
        <f t="shared" si="0"/>
        <v>7250</v>
      </c>
    </row>
    <row r="35" spans="1:12" s="114" customFormat="1" ht="37.5" customHeight="1" x14ac:dyDescent="0.25">
      <c r="A35" s="122" t="s">
        <v>381</v>
      </c>
      <c r="B35" s="123" t="s">
        <v>230</v>
      </c>
      <c r="C35" s="128" t="s">
        <v>382</v>
      </c>
      <c r="D35" s="123" t="s">
        <v>101</v>
      </c>
      <c r="E35" s="129" t="s">
        <v>228</v>
      </c>
      <c r="F35" s="158" t="s">
        <v>383</v>
      </c>
      <c r="G35" s="158" t="s">
        <v>376</v>
      </c>
      <c r="H35" s="158" t="s">
        <v>377</v>
      </c>
      <c r="I35" s="164" t="s">
        <v>171</v>
      </c>
      <c r="J35" s="165" t="s">
        <v>323</v>
      </c>
      <c r="K35" s="165" t="s">
        <v>324</v>
      </c>
      <c r="L35" s="160">
        <f t="shared" si="0"/>
        <v>7250</v>
      </c>
    </row>
    <row r="36" spans="1:12" s="114" customFormat="1" ht="37.5" customHeight="1" x14ac:dyDescent="0.25">
      <c r="A36" s="122" t="s">
        <v>384</v>
      </c>
      <c r="B36" s="123" t="s">
        <v>230</v>
      </c>
      <c r="C36" s="128" t="s">
        <v>385</v>
      </c>
      <c r="D36" s="123" t="s">
        <v>101</v>
      </c>
      <c r="E36" s="129" t="s">
        <v>228</v>
      </c>
      <c r="F36" s="158" t="s">
        <v>386</v>
      </c>
      <c r="G36" s="158" t="s">
        <v>376</v>
      </c>
      <c r="H36" s="158" t="s">
        <v>377</v>
      </c>
      <c r="I36" s="164" t="s">
        <v>171</v>
      </c>
      <c r="J36" s="165" t="s">
        <v>323</v>
      </c>
      <c r="K36" s="165" t="s">
        <v>324</v>
      </c>
      <c r="L36" s="160">
        <f t="shared" si="0"/>
        <v>7250</v>
      </c>
    </row>
    <row r="37" spans="1:12" s="114" customFormat="1" ht="38.25" customHeight="1" x14ac:dyDescent="0.25">
      <c r="A37" s="122" t="s">
        <v>387</v>
      </c>
      <c r="B37" s="123" t="s">
        <v>230</v>
      </c>
      <c r="C37" s="128" t="s">
        <v>388</v>
      </c>
      <c r="D37" s="123" t="s">
        <v>101</v>
      </c>
      <c r="E37" s="129" t="s">
        <v>228</v>
      </c>
      <c r="F37" s="158" t="s">
        <v>389</v>
      </c>
      <c r="G37" s="158" t="s">
        <v>376</v>
      </c>
      <c r="H37" s="158" t="s">
        <v>377</v>
      </c>
      <c r="I37" s="164" t="s">
        <v>171</v>
      </c>
      <c r="J37" s="165" t="s">
        <v>323</v>
      </c>
      <c r="K37" s="165" t="s">
        <v>324</v>
      </c>
      <c r="L37" s="160">
        <f t="shared" si="0"/>
        <v>7250</v>
      </c>
    </row>
    <row r="38" spans="1:12" s="114" customFormat="1" ht="37.5" customHeight="1" x14ac:dyDescent="0.25">
      <c r="A38" s="122" t="s">
        <v>390</v>
      </c>
      <c r="B38" s="123" t="s">
        <v>230</v>
      </c>
      <c r="C38" s="128" t="s">
        <v>391</v>
      </c>
      <c r="D38" s="123" t="s">
        <v>101</v>
      </c>
      <c r="E38" s="129" t="s">
        <v>228</v>
      </c>
      <c r="F38" s="158" t="s">
        <v>392</v>
      </c>
      <c r="G38" s="158" t="s">
        <v>376</v>
      </c>
      <c r="H38" s="158" t="s">
        <v>377</v>
      </c>
      <c r="I38" s="164" t="s">
        <v>171</v>
      </c>
      <c r="J38" s="165" t="s">
        <v>393</v>
      </c>
      <c r="K38" s="165" t="s">
        <v>394</v>
      </c>
      <c r="L38" s="160">
        <f t="shared" si="0"/>
        <v>60450</v>
      </c>
    </row>
    <row r="39" spans="1:12" s="114" customFormat="1" ht="37.5" customHeight="1" x14ac:dyDescent="0.25">
      <c r="A39" s="122" t="s">
        <v>395</v>
      </c>
      <c r="B39" s="123" t="s">
        <v>230</v>
      </c>
      <c r="C39" s="158" t="s">
        <v>396</v>
      </c>
      <c r="D39" s="123" t="s">
        <v>101</v>
      </c>
      <c r="E39" s="129" t="s">
        <v>228</v>
      </c>
      <c r="F39" s="158" t="s">
        <v>397</v>
      </c>
      <c r="G39" s="158" t="s">
        <v>398</v>
      </c>
      <c r="H39" s="158" t="s">
        <v>399</v>
      </c>
      <c r="I39" s="164" t="s">
        <v>183</v>
      </c>
      <c r="J39" s="165" t="s">
        <v>185</v>
      </c>
      <c r="K39" s="165" t="s">
        <v>400</v>
      </c>
      <c r="L39" s="160">
        <f t="shared" si="0"/>
        <v>1750</v>
      </c>
    </row>
    <row r="40" spans="1:12" s="114" customFormat="1" ht="37.5" customHeight="1" x14ac:dyDescent="0.25">
      <c r="A40" s="122" t="s">
        <v>401</v>
      </c>
      <c r="B40" s="123" t="s">
        <v>230</v>
      </c>
      <c r="C40" s="158" t="s">
        <v>402</v>
      </c>
      <c r="D40" s="123" t="s">
        <v>101</v>
      </c>
      <c r="E40" s="129" t="s">
        <v>228</v>
      </c>
      <c r="F40" s="158" t="s">
        <v>403</v>
      </c>
      <c r="G40" s="158" t="s">
        <v>404</v>
      </c>
      <c r="H40" s="158" t="s">
        <v>405</v>
      </c>
      <c r="I40" s="164" t="s">
        <v>172</v>
      </c>
      <c r="J40" s="165" t="s">
        <v>92</v>
      </c>
      <c r="K40" s="165" t="s">
        <v>406</v>
      </c>
      <c r="L40" s="160">
        <f t="shared" si="0"/>
        <v>4800</v>
      </c>
    </row>
    <row r="41" spans="1:12" s="114" customFormat="1" ht="37.5" customHeight="1" x14ac:dyDescent="0.25">
      <c r="A41" s="122" t="s">
        <v>407</v>
      </c>
      <c r="B41" s="123" t="s">
        <v>230</v>
      </c>
      <c r="C41" s="158" t="s">
        <v>408</v>
      </c>
      <c r="D41" s="123" t="s">
        <v>186</v>
      </c>
      <c r="E41" s="129" t="s">
        <v>228</v>
      </c>
      <c r="F41" s="158" t="s">
        <v>409</v>
      </c>
      <c r="G41" s="158" t="s">
        <v>410</v>
      </c>
      <c r="H41" s="158" t="s">
        <v>411</v>
      </c>
      <c r="I41" s="164" t="s">
        <v>216</v>
      </c>
      <c r="J41" s="165" t="s">
        <v>99</v>
      </c>
      <c r="K41" s="165" t="s">
        <v>412</v>
      </c>
      <c r="L41" s="160" t="e">
        <f t="shared" si="0"/>
        <v>#VALUE!</v>
      </c>
    </row>
    <row r="42" spans="1:12" s="114" customFormat="1" ht="37.5" customHeight="1" x14ac:dyDescent="0.25">
      <c r="A42" s="122" t="s">
        <v>413</v>
      </c>
      <c r="B42" s="123" t="s">
        <v>230</v>
      </c>
      <c r="C42" s="158" t="s">
        <v>414</v>
      </c>
      <c r="D42" s="123" t="s">
        <v>101</v>
      </c>
      <c r="E42" s="129" t="s">
        <v>228</v>
      </c>
      <c r="F42" s="158" t="s">
        <v>415</v>
      </c>
      <c r="G42" s="158" t="s">
        <v>416</v>
      </c>
      <c r="H42" s="158" t="s">
        <v>417</v>
      </c>
      <c r="I42" s="164" t="s">
        <v>171</v>
      </c>
      <c r="J42" s="165" t="s">
        <v>418</v>
      </c>
      <c r="K42" s="165" t="s">
        <v>262</v>
      </c>
      <c r="L42" s="160">
        <f t="shared" si="0"/>
        <v>80000</v>
      </c>
    </row>
    <row r="43" spans="1:12" s="114" customFormat="1" ht="37.5" customHeight="1" x14ac:dyDescent="0.25">
      <c r="A43" s="122" t="s">
        <v>419</v>
      </c>
      <c r="B43" s="123" t="s">
        <v>230</v>
      </c>
      <c r="C43" s="158" t="s">
        <v>420</v>
      </c>
      <c r="D43" s="123" t="s">
        <v>186</v>
      </c>
      <c r="E43" s="129" t="s">
        <v>228</v>
      </c>
      <c r="F43" s="158" t="s">
        <v>421</v>
      </c>
      <c r="G43" s="158" t="s">
        <v>422</v>
      </c>
      <c r="H43" s="158" t="s">
        <v>423</v>
      </c>
      <c r="I43" s="164" t="s">
        <v>171</v>
      </c>
      <c r="J43" s="165" t="s">
        <v>418</v>
      </c>
      <c r="K43" s="165" t="s">
        <v>424</v>
      </c>
      <c r="L43" s="160">
        <f t="shared" si="0"/>
        <v>3120</v>
      </c>
    </row>
    <row r="44" spans="1:12" s="114" customFormat="1" ht="37.5" customHeight="1" x14ac:dyDescent="0.25">
      <c r="A44" s="122" t="s">
        <v>425</v>
      </c>
      <c r="B44" s="123" t="s">
        <v>230</v>
      </c>
      <c r="C44" s="158" t="s">
        <v>215</v>
      </c>
      <c r="D44" s="123" t="s">
        <v>186</v>
      </c>
      <c r="E44" s="129" t="s">
        <v>228</v>
      </c>
      <c r="F44" s="158" t="s">
        <v>426</v>
      </c>
      <c r="G44" s="158" t="s">
        <v>422</v>
      </c>
      <c r="H44" s="158" t="s">
        <v>427</v>
      </c>
      <c r="I44" s="164" t="s">
        <v>171</v>
      </c>
      <c r="J44" s="165" t="s">
        <v>428</v>
      </c>
      <c r="K44" s="165" t="s">
        <v>331</v>
      </c>
      <c r="L44" s="160">
        <f t="shared" si="0"/>
        <v>24500</v>
      </c>
    </row>
    <row r="45" spans="1:12" s="114" customFormat="1" ht="37.5" customHeight="1" x14ac:dyDescent="0.25">
      <c r="A45" s="122" t="s">
        <v>429</v>
      </c>
      <c r="B45" s="123" t="s">
        <v>230</v>
      </c>
      <c r="C45" s="158" t="s">
        <v>430</v>
      </c>
      <c r="D45" s="123" t="s">
        <v>101</v>
      </c>
      <c r="E45" s="129" t="s">
        <v>228</v>
      </c>
      <c r="F45" s="158" t="s">
        <v>431</v>
      </c>
      <c r="G45" s="158" t="s">
        <v>432</v>
      </c>
      <c r="H45" s="158" t="s">
        <v>433</v>
      </c>
      <c r="I45" s="164" t="s">
        <v>172</v>
      </c>
      <c r="J45" s="165" t="s">
        <v>100</v>
      </c>
      <c r="K45" s="165" t="s">
        <v>434</v>
      </c>
      <c r="L45" s="160">
        <f t="shared" si="0"/>
        <v>7639.94</v>
      </c>
    </row>
    <row r="46" spans="1:12" s="114" customFormat="1" ht="37.5" customHeight="1" x14ac:dyDescent="0.25">
      <c r="A46" s="122" t="s">
        <v>435</v>
      </c>
      <c r="B46" s="123" t="s">
        <v>230</v>
      </c>
      <c r="C46" s="158" t="s">
        <v>436</v>
      </c>
      <c r="D46" s="123" t="s">
        <v>101</v>
      </c>
      <c r="E46" s="129" t="s">
        <v>228</v>
      </c>
      <c r="F46" s="158" t="s">
        <v>437</v>
      </c>
      <c r="G46" s="158" t="s">
        <v>438</v>
      </c>
      <c r="H46" s="158" t="s">
        <v>439</v>
      </c>
      <c r="I46" s="164" t="s">
        <v>216</v>
      </c>
      <c r="J46" s="165" t="s">
        <v>240</v>
      </c>
      <c r="K46" s="165" t="s">
        <v>440</v>
      </c>
      <c r="L46" s="160">
        <f t="shared" ref="L46:L56" si="2">SUM(J46*K46/1000)</f>
        <v>28800</v>
      </c>
    </row>
    <row r="47" spans="1:12" s="114" customFormat="1" ht="37.5" customHeight="1" x14ac:dyDescent="0.25">
      <c r="A47" s="122" t="s">
        <v>441</v>
      </c>
      <c r="B47" s="123" t="s">
        <v>230</v>
      </c>
      <c r="C47" s="158" t="s">
        <v>442</v>
      </c>
      <c r="D47" s="123" t="s">
        <v>101</v>
      </c>
      <c r="E47" s="129" t="s">
        <v>228</v>
      </c>
      <c r="F47" s="163" t="s">
        <v>443</v>
      </c>
      <c r="G47" s="163" t="s">
        <v>444</v>
      </c>
      <c r="H47" s="158" t="s">
        <v>445</v>
      </c>
      <c r="I47" s="164" t="s">
        <v>171</v>
      </c>
      <c r="J47" s="165" t="s">
        <v>100</v>
      </c>
      <c r="K47" s="165" t="s">
        <v>446</v>
      </c>
      <c r="L47" s="160">
        <f t="shared" si="2"/>
        <v>26000</v>
      </c>
    </row>
    <row r="48" spans="1:12" s="114" customFormat="1" ht="37.5" customHeight="1" x14ac:dyDescent="0.25">
      <c r="A48" s="122" t="s">
        <v>447</v>
      </c>
      <c r="B48" s="123" t="s">
        <v>230</v>
      </c>
      <c r="C48" s="163" t="s">
        <v>448</v>
      </c>
      <c r="D48" s="123" t="s">
        <v>101</v>
      </c>
      <c r="E48" s="166" t="s">
        <v>228</v>
      </c>
      <c r="F48" s="128" t="s">
        <v>449</v>
      </c>
      <c r="G48" s="128" t="s">
        <v>450</v>
      </c>
      <c r="H48" s="167" t="s">
        <v>451</v>
      </c>
      <c r="I48" s="164" t="s">
        <v>171</v>
      </c>
      <c r="J48" s="165" t="s">
        <v>323</v>
      </c>
      <c r="K48" s="165" t="s">
        <v>452</v>
      </c>
      <c r="L48" s="160">
        <f t="shared" si="2"/>
        <v>6995</v>
      </c>
    </row>
    <row r="49" spans="1:12" s="114" customFormat="1" ht="37.5" customHeight="1" x14ac:dyDescent="0.25">
      <c r="A49" s="122" t="s">
        <v>453</v>
      </c>
      <c r="B49" s="123" t="s">
        <v>230</v>
      </c>
      <c r="C49" s="168" t="s">
        <v>454</v>
      </c>
      <c r="D49" s="123" t="s">
        <v>101</v>
      </c>
      <c r="E49" s="168" t="s">
        <v>214</v>
      </c>
      <c r="F49" s="169">
        <v>241469</v>
      </c>
      <c r="G49" s="169" t="s">
        <v>455</v>
      </c>
      <c r="H49" s="170" t="s">
        <v>456</v>
      </c>
      <c r="I49" s="168" t="s">
        <v>171</v>
      </c>
      <c r="J49" s="168">
        <v>1</v>
      </c>
      <c r="K49" s="168">
        <v>510000960</v>
      </c>
      <c r="L49" s="160">
        <f t="shared" si="2"/>
        <v>510000.96</v>
      </c>
    </row>
    <row r="50" spans="1:12" s="114" customFormat="1" ht="37.5" customHeight="1" x14ac:dyDescent="0.25">
      <c r="A50" s="122" t="s">
        <v>457</v>
      </c>
      <c r="B50" s="123" t="s">
        <v>230</v>
      </c>
      <c r="C50" s="168" t="s">
        <v>458</v>
      </c>
      <c r="D50" s="123" t="s">
        <v>101</v>
      </c>
      <c r="E50" s="168" t="s">
        <v>214</v>
      </c>
      <c r="F50" s="168">
        <v>264589</v>
      </c>
      <c r="G50" s="168" t="s">
        <v>459</v>
      </c>
      <c r="H50" s="168" t="s">
        <v>460</v>
      </c>
      <c r="I50" s="168" t="s">
        <v>216</v>
      </c>
      <c r="J50" s="168">
        <v>1</v>
      </c>
      <c r="K50" s="168">
        <v>779999999.51999998</v>
      </c>
      <c r="L50" s="160">
        <f t="shared" si="2"/>
        <v>779999.99951999995</v>
      </c>
    </row>
    <row r="51" spans="1:12" s="114" customFormat="1" ht="37.5" customHeight="1" x14ac:dyDescent="0.25">
      <c r="A51" s="122" t="s">
        <v>461</v>
      </c>
      <c r="B51" s="123" t="s">
        <v>230</v>
      </c>
      <c r="C51" s="168" t="s">
        <v>462</v>
      </c>
      <c r="D51" s="123" t="s">
        <v>101</v>
      </c>
      <c r="E51" s="168" t="s">
        <v>214</v>
      </c>
      <c r="F51" s="168">
        <v>250628</v>
      </c>
      <c r="G51" s="168" t="s">
        <v>268</v>
      </c>
      <c r="H51" s="168" t="s">
        <v>269</v>
      </c>
      <c r="I51" s="168" t="s">
        <v>171</v>
      </c>
      <c r="J51" s="168">
        <v>10000</v>
      </c>
      <c r="K51" s="168">
        <v>15680</v>
      </c>
      <c r="L51" s="160">
        <f t="shared" si="2"/>
        <v>156800</v>
      </c>
    </row>
    <row r="52" spans="1:12" s="114" customFormat="1" ht="37.5" customHeight="1" x14ac:dyDescent="0.25">
      <c r="A52" s="122" t="s">
        <v>463</v>
      </c>
      <c r="B52" s="123" t="s">
        <v>230</v>
      </c>
      <c r="C52" s="168" t="s">
        <v>464</v>
      </c>
      <c r="D52" s="123" t="s">
        <v>101</v>
      </c>
      <c r="E52" s="168" t="s">
        <v>214</v>
      </c>
      <c r="F52" s="168">
        <v>250702</v>
      </c>
      <c r="G52" s="168" t="s">
        <v>268</v>
      </c>
      <c r="H52" s="168" t="s">
        <v>465</v>
      </c>
      <c r="I52" s="168" t="s">
        <v>171</v>
      </c>
      <c r="J52" s="168">
        <v>50000</v>
      </c>
      <c r="K52" s="168">
        <v>800.8</v>
      </c>
      <c r="L52" s="160">
        <f t="shared" si="2"/>
        <v>40040</v>
      </c>
    </row>
    <row r="53" spans="1:12" s="114" customFormat="1" ht="37.5" customHeight="1" x14ac:dyDescent="0.25">
      <c r="A53" s="122" t="s">
        <v>466</v>
      </c>
      <c r="B53" s="123" t="s">
        <v>230</v>
      </c>
      <c r="C53" s="168" t="s">
        <v>467</v>
      </c>
      <c r="D53" s="123" t="s">
        <v>101</v>
      </c>
      <c r="E53" s="168" t="s">
        <v>214</v>
      </c>
      <c r="F53" s="168">
        <v>253872</v>
      </c>
      <c r="G53" s="168" t="s">
        <v>468</v>
      </c>
      <c r="H53" s="168" t="s">
        <v>469</v>
      </c>
      <c r="I53" s="168" t="s">
        <v>171</v>
      </c>
      <c r="J53" s="168">
        <v>290000</v>
      </c>
      <c r="K53" s="168">
        <v>232.11</v>
      </c>
      <c r="L53" s="160">
        <f t="shared" si="2"/>
        <v>67311.899999999994</v>
      </c>
    </row>
    <row r="54" spans="1:12" s="114" customFormat="1" ht="37.5" customHeight="1" x14ac:dyDescent="0.25">
      <c r="A54" s="122" t="s">
        <v>470</v>
      </c>
      <c r="B54" s="123" t="s">
        <v>230</v>
      </c>
      <c r="C54" s="168" t="s">
        <v>471</v>
      </c>
      <c r="D54" s="123" t="s">
        <v>101</v>
      </c>
      <c r="E54" s="168" t="s">
        <v>214</v>
      </c>
      <c r="F54" s="168">
        <v>263919</v>
      </c>
      <c r="G54" s="168" t="s">
        <v>468</v>
      </c>
      <c r="H54" s="168" t="s">
        <v>472</v>
      </c>
      <c r="I54" s="168" t="s">
        <v>171</v>
      </c>
      <c r="J54" s="168">
        <v>1700000</v>
      </c>
      <c r="K54" s="168">
        <v>179</v>
      </c>
      <c r="L54" s="160">
        <f t="shared" si="2"/>
        <v>304300</v>
      </c>
    </row>
    <row r="55" spans="1:12" s="114" customFormat="1" ht="37.5" customHeight="1" x14ac:dyDescent="0.25">
      <c r="A55" s="122" t="s">
        <v>473</v>
      </c>
      <c r="B55" s="123" t="s">
        <v>230</v>
      </c>
      <c r="C55" s="168" t="s">
        <v>474</v>
      </c>
      <c r="D55" s="123" t="s">
        <v>101</v>
      </c>
      <c r="E55" s="168" t="s">
        <v>214</v>
      </c>
      <c r="F55" s="168">
        <v>250965</v>
      </c>
      <c r="G55" s="168" t="s">
        <v>475</v>
      </c>
      <c r="H55" s="168" t="s">
        <v>476</v>
      </c>
      <c r="I55" s="168" t="s">
        <v>171</v>
      </c>
      <c r="J55" s="168">
        <v>5</v>
      </c>
      <c r="K55" s="168">
        <v>13600000</v>
      </c>
      <c r="L55" s="160">
        <f t="shared" si="2"/>
        <v>68000</v>
      </c>
    </row>
    <row r="56" spans="1:12" s="114" customFormat="1" ht="37.5" customHeight="1" x14ac:dyDescent="0.25">
      <c r="A56" s="122" t="s">
        <v>477</v>
      </c>
      <c r="B56" s="123" t="s">
        <v>230</v>
      </c>
      <c r="C56" s="168" t="s">
        <v>478</v>
      </c>
      <c r="D56" s="123" t="s">
        <v>101</v>
      </c>
      <c r="E56" s="168" t="s">
        <v>214</v>
      </c>
      <c r="F56" s="168">
        <v>249887</v>
      </c>
      <c r="G56" s="168" t="s">
        <v>479</v>
      </c>
      <c r="H56" s="168" t="s">
        <v>480</v>
      </c>
      <c r="I56" s="168" t="s">
        <v>172</v>
      </c>
      <c r="J56" s="168">
        <v>1</v>
      </c>
      <c r="K56" s="168">
        <v>12000000</v>
      </c>
      <c r="L56" s="160">
        <f t="shared" si="2"/>
        <v>12000</v>
      </c>
    </row>
    <row r="57" spans="1:12" s="114" customFormat="1" ht="37.5" customHeight="1" x14ac:dyDescent="0.3">
      <c r="A57" s="122" t="s">
        <v>481</v>
      </c>
      <c r="B57" s="123" t="s">
        <v>230</v>
      </c>
      <c r="C57" s="123" t="s">
        <v>190</v>
      </c>
      <c r="D57" s="123" t="s">
        <v>101</v>
      </c>
      <c r="E57" s="129" t="s">
        <v>212</v>
      </c>
      <c r="F57" s="125">
        <v>231100241327961</v>
      </c>
      <c r="G57" s="126" t="s">
        <v>197</v>
      </c>
      <c r="H57" s="130" t="s">
        <v>202</v>
      </c>
      <c r="I57" s="123" t="s">
        <v>187</v>
      </c>
      <c r="J57" s="123">
        <v>3</v>
      </c>
      <c r="K57" s="123">
        <v>1053333</v>
      </c>
      <c r="L57" s="160">
        <f>SUM(J57*K57)/1000</f>
        <v>3159.9989999999998</v>
      </c>
    </row>
    <row r="58" spans="1:12" s="114" customFormat="1" ht="37.5" customHeight="1" x14ac:dyDescent="0.25">
      <c r="A58" s="122" t="s">
        <v>482</v>
      </c>
      <c r="B58" s="123" t="s">
        <v>230</v>
      </c>
      <c r="C58" s="168" t="s">
        <v>483</v>
      </c>
      <c r="D58" s="123" t="s">
        <v>101</v>
      </c>
      <c r="E58" s="168" t="s">
        <v>214</v>
      </c>
      <c r="F58" s="168">
        <v>265341</v>
      </c>
      <c r="G58" s="168" t="s">
        <v>484</v>
      </c>
      <c r="H58" s="168" t="s">
        <v>485</v>
      </c>
      <c r="I58" s="168" t="s">
        <v>216</v>
      </c>
      <c r="J58" s="168">
        <v>1</v>
      </c>
      <c r="K58" s="168">
        <v>890000160</v>
      </c>
      <c r="L58" s="160">
        <f t="shared" ref="L58:L112" si="3">SUM(J58*K58/1000)</f>
        <v>890000.16</v>
      </c>
    </row>
    <row r="59" spans="1:12" s="114" customFormat="1" ht="37.5" customHeight="1" x14ac:dyDescent="0.25">
      <c r="A59" s="122" t="s">
        <v>486</v>
      </c>
      <c r="B59" s="123" t="s">
        <v>230</v>
      </c>
      <c r="C59" s="168" t="s">
        <v>487</v>
      </c>
      <c r="D59" s="123" t="s">
        <v>101</v>
      </c>
      <c r="E59" s="168" t="s">
        <v>214</v>
      </c>
      <c r="F59" s="168">
        <v>259493</v>
      </c>
      <c r="G59" s="168" t="s">
        <v>488</v>
      </c>
      <c r="H59" s="168" t="s">
        <v>489</v>
      </c>
      <c r="I59" s="168" t="s">
        <v>172</v>
      </c>
      <c r="J59" s="168">
        <v>1</v>
      </c>
      <c r="K59" s="168">
        <v>128800000</v>
      </c>
      <c r="L59" s="160">
        <f t="shared" si="3"/>
        <v>128800</v>
      </c>
    </row>
    <row r="60" spans="1:12" s="114" customFormat="1" ht="37.5" customHeight="1" x14ac:dyDescent="0.25">
      <c r="A60" s="122" t="s">
        <v>490</v>
      </c>
      <c r="B60" s="123" t="s">
        <v>230</v>
      </c>
      <c r="C60" s="168" t="s">
        <v>491</v>
      </c>
      <c r="D60" s="123" t="s">
        <v>101</v>
      </c>
      <c r="E60" s="168" t="s">
        <v>218</v>
      </c>
      <c r="F60" s="158">
        <v>23111007193008</v>
      </c>
      <c r="G60" s="158" t="s">
        <v>492</v>
      </c>
      <c r="H60" s="158">
        <v>31412924340021</v>
      </c>
      <c r="I60" s="168" t="s">
        <v>216</v>
      </c>
      <c r="J60" s="168">
        <v>1</v>
      </c>
      <c r="K60" s="168">
        <v>2304000</v>
      </c>
      <c r="L60" s="160">
        <v>2304</v>
      </c>
    </row>
    <row r="61" spans="1:12" s="114" customFormat="1" ht="37.5" customHeight="1" x14ac:dyDescent="0.25">
      <c r="A61" s="122" t="s">
        <v>493</v>
      </c>
      <c r="B61" s="123" t="s">
        <v>230</v>
      </c>
      <c r="C61" s="158" t="s">
        <v>494</v>
      </c>
      <c r="D61" s="123" t="s">
        <v>101</v>
      </c>
      <c r="E61" s="168" t="s">
        <v>218</v>
      </c>
      <c r="F61" s="158" t="s">
        <v>495</v>
      </c>
      <c r="G61" s="158" t="s">
        <v>496</v>
      </c>
      <c r="H61" s="158" t="s">
        <v>497</v>
      </c>
      <c r="I61" s="168" t="s">
        <v>171</v>
      </c>
      <c r="J61" s="168">
        <v>2</v>
      </c>
      <c r="K61" s="168">
        <v>315000</v>
      </c>
      <c r="L61" s="160">
        <f t="shared" si="3"/>
        <v>630</v>
      </c>
    </row>
    <row r="62" spans="1:12" s="114" customFormat="1" ht="37.5" customHeight="1" x14ac:dyDescent="0.25">
      <c r="A62" s="122" t="s">
        <v>498</v>
      </c>
      <c r="B62" s="123" t="s">
        <v>230</v>
      </c>
      <c r="C62" s="158" t="s">
        <v>499</v>
      </c>
      <c r="D62" s="123" t="s">
        <v>101</v>
      </c>
      <c r="E62" s="168" t="s">
        <v>218</v>
      </c>
      <c r="F62" s="158" t="s">
        <v>500</v>
      </c>
      <c r="G62" s="158" t="s">
        <v>496</v>
      </c>
      <c r="H62" s="158" t="s">
        <v>497</v>
      </c>
      <c r="I62" s="168" t="s">
        <v>171</v>
      </c>
      <c r="J62" s="168">
        <v>32</v>
      </c>
      <c r="K62" s="168">
        <v>59675</v>
      </c>
      <c r="L62" s="160">
        <f t="shared" si="3"/>
        <v>1909.6</v>
      </c>
    </row>
    <row r="63" spans="1:12" s="114" customFormat="1" ht="37.5" customHeight="1" x14ac:dyDescent="0.25">
      <c r="A63" s="122" t="s">
        <v>501</v>
      </c>
      <c r="B63" s="123" t="s">
        <v>230</v>
      </c>
      <c r="C63" s="158" t="s">
        <v>502</v>
      </c>
      <c r="D63" s="123" t="s">
        <v>101</v>
      </c>
      <c r="E63" s="168" t="s">
        <v>218</v>
      </c>
      <c r="F63" s="158" t="s">
        <v>503</v>
      </c>
      <c r="G63" s="158" t="s">
        <v>496</v>
      </c>
      <c r="H63" s="158" t="s">
        <v>497</v>
      </c>
      <c r="I63" s="168" t="s">
        <v>171</v>
      </c>
      <c r="J63" s="168">
        <v>32</v>
      </c>
      <c r="K63" s="168">
        <v>22400</v>
      </c>
      <c r="L63" s="160">
        <f t="shared" si="3"/>
        <v>716.8</v>
      </c>
    </row>
    <row r="64" spans="1:12" s="114" customFormat="1" ht="37.5" customHeight="1" x14ac:dyDescent="0.25">
      <c r="A64" s="122" t="s">
        <v>504</v>
      </c>
      <c r="B64" s="123" t="s">
        <v>230</v>
      </c>
      <c r="C64" s="158" t="s">
        <v>505</v>
      </c>
      <c r="D64" s="123" t="s">
        <v>101</v>
      </c>
      <c r="E64" s="168" t="s">
        <v>218</v>
      </c>
      <c r="F64" s="158" t="s">
        <v>506</v>
      </c>
      <c r="G64" s="158" t="s">
        <v>507</v>
      </c>
      <c r="H64" s="158" t="s">
        <v>508</v>
      </c>
      <c r="I64" s="168" t="s">
        <v>216</v>
      </c>
      <c r="J64" s="168">
        <v>1</v>
      </c>
      <c r="K64" s="168">
        <v>2992000</v>
      </c>
      <c r="L64" s="160">
        <f t="shared" si="3"/>
        <v>2992</v>
      </c>
    </row>
    <row r="65" spans="1:12" s="114" customFormat="1" ht="37.5" customHeight="1" x14ac:dyDescent="0.25">
      <c r="A65" s="122" t="s">
        <v>509</v>
      </c>
      <c r="B65" s="123" t="s">
        <v>230</v>
      </c>
      <c r="C65" s="158" t="s">
        <v>510</v>
      </c>
      <c r="D65" s="123" t="s">
        <v>101</v>
      </c>
      <c r="E65" s="168" t="s">
        <v>218</v>
      </c>
      <c r="F65" s="158" t="s">
        <v>511</v>
      </c>
      <c r="G65" s="158" t="s">
        <v>507</v>
      </c>
      <c r="H65" s="158" t="s">
        <v>512</v>
      </c>
      <c r="I65" s="168" t="s">
        <v>216</v>
      </c>
      <c r="J65" s="168">
        <v>1</v>
      </c>
      <c r="K65" s="171" t="s">
        <v>513</v>
      </c>
      <c r="L65" s="160">
        <f t="shared" si="3"/>
        <v>2856</v>
      </c>
    </row>
    <row r="66" spans="1:12" s="114" customFormat="1" ht="37.5" customHeight="1" x14ac:dyDescent="0.25">
      <c r="A66" s="122" t="s">
        <v>514</v>
      </c>
      <c r="B66" s="123" t="s">
        <v>230</v>
      </c>
      <c r="C66" s="158" t="s">
        <v>515</v>
      </c>
      <c r="D66" s="123" t="s">
        <v>101</v>
      </c>
      <c r="E66" s="168" t="s">
        <v>218</v>
      </c>
      <c r="F66" s="158" t="s">
        <v>516</v>
      </c>
      <c r="G66" s="158" t="s">
        <v>496</v>
      </c>
      <c r="H66" s="158" t="s">
        <v>497</v>
      </c>
      <c r="I66" s="164" t="s">
        <v>171</v>
      </c>
      <c r="J66" s="165" t="s">
        <v>93</v>
      </c>
      <c r="K66" s="165" t="s">
        <v>517</v>
      </c>
      <c r="L66" s="160">
        <f t="shared" si="3"/>
        <v>630</v>
      </c>
    </row>
    <row r="67" spans="1:12" s="114" customFormat="1" ht="37.5" customHeight="1" x14ac:dyDescent="0.25">
      <c r="A67" s="122" t="s">
        <v>518</v>
      </c>
      <c r="B67" s="123" t="s">
        <v>230</v>
      </c>
      <c r="C67" s="158" t="s">
        <v>519</v>
      </c>
      <c r="D67" s="123" t="s">
        <v>101</v>
      </c>
      <c r="E67" s="168" t="s">
        <v>218</v>
      </c>
      <c r="F67" s="158" t="s">
        <v>520</v>
      </c>
      <c r="G67" s="158" t="s">
        <v>496</v>
      </c>
      <c r="H67" s="158" t="s">
        <v>521</v>
      </c>
      <c r="I67" s="164" t="s">
        <v>171</v>
      </c>
      <c r="J67" s="165" t="s">
        <v>98</v>
      </c>
      <c r="K67" s="165" t="s">
        <v>522</v>
      </c>
      <c r="L67" s="160">
        <f t="shared" si="3"/>
        <v>1545.6</v>
      </c>
    </row>
    <row r="68" spans="1:12" s="114" customFormat="1" ht="37.5" customHeight="1" x14ac:dyDescent="0.25">
      <c r="A68" s="122" t="s">
        <v>523</v>
      </c>
      <c r="B68" s="123" t="s">
        <v>230</v>
      </c>
      <c r="C68" s="158" t="s">
        <v>524</v>
      </c>
      <c r="D68" s="123" t="s">
        <v>101</v>
      </c>
      <c r="E68" s="168" t="s">
        <v>218</v>
      </c>
      <c r="F68" s="158" t="s">
        <v>525</v>
      </c>
      <c r="G68" s="158" t="s">
        <v>526</v>
      </c>
      <c r="H68" s="158" t="s">
        <v>527</v>
      </c>
      <c r="I68" s="164" t="s">
        <v>171</v>
      </c>
      <c r="J68" s="165" t="s">
        <v>240</v>
      </c>
      <c r="K68" s="165" t="s">
        <v>528</v>
      </c>
      <c r="L68" s="160">
        <f t="shared" si="3"/>
        <v>5700</v>
      </c>
    </row>
    <row r="69" spans="1:12" s="114" customFormat="1" ht="37.5" customHeight="1" x14ac:dyDescent="0.25">
      <c r="A69" s="122" t="s">
        <v>529</v>
      </c>
      <c r="B69" s="123" t="s">
        <v>230</v>
      </c>
      <c r="C69" s="168" t="s">
        <v>530</v>
      </c>
      <c r="D69" s="123" t="s">
        <v>101</v>
      </c>
      <c r="E69" s="168" t="s">
        <v>218</v>
      </c>
      <c r="F69" s="158">
        <v>23111007193050</v>
      </c>
      <c r="G69" s="158" t="s">
        <v>496</v>
      </c>
      <c r="H69" s="158" t="s">
        <v>497</v>
      </c>
      <c r="I69" s="164" t="s">
        <v>216</v>
      </c>
      <c r="J69" s="165" t="s">
        <v>92</v>
      </c>
      <c r="K69" s="165" t="s">
        <v>714</v>
      </c>
      <c r="L69" s="160">
        <v>2304</v>
      </c>
    </row>
    <row r="70" spans="1:12" s="114" customFormat="1" ht="60.75" x14ac:dyDescent="0.25">
      <c r="A70" s="122" t="s">
        <v>531</v>
      </c>
      <c r="B70" s="123" t="s">
        <v>230</v>
      </c>
      <c r="C70" s="158" t="s">
        <v>532</v>
      </c>
      <c r="D70" s="123" t="s">
        <v>101</v>
      </c>
      <c r="E70" s="168" t="s">
        <v>218</v>
      </c>
      <c r="F70" s="158" t="s">
        <v>533</v>
      </c>
      <c r="G70" s="158" t="s">
        <v>534</v>
      </c>
      <c r="H70" s="158" t="s">
        <v>535</v>
      </c>
      <c r="I70" s="164" t="s">
        <v>171</v>
      </c>
      <c r="J70" s="165" t="s">
        <v>94</v>
      </c>
      <c r="K70" s="165" t="s">
        <v>536</v>
      </c>
      <c r="L70" s="160">
        <f t="shared" si="3"/>
        <v>3960</v>
      </c>
    </row>
    <row r="71" spans="1:12" s="114" customFormat="1" ht="45.75" customHeight="1" x14ac:dyDescent="0.25">
      <c r="A71" s="122" t="s">
        <v>537</v>
      </c>
      <c r="B71" s="123" t="s">
        <v>230</v>
      </c>
      <c r="C71" s="128" t="s">
        <v>538</v>
      </c>
      <c r="D71" s="123" t="s">
        <v>101</v>
      </c>
      <c r="E71" s="168" t="s">
        <v>218</v>
      </c>
      <c r="F71" s="163" t="s">
        <v>539</v>
      </c>
      <c r="G71" s="163" t="s">
        <v>268</v>
      </c>
      <c r="H71" s="158" t="s">
        <v>269</v>
      </c>
      <c r="I71" s="164" t="s">
        <v>171</v>
      </c>
      <c r="J71" s="165" t="s">
        <v>540</v>
      </c>
      <c r="K71" s="165" t="s">
        <v>541</v>
      </c>
      <c r="L71" s="160" t="e">
        <f t="shared" si="3"/>
        <v>#VALUE!</v>
      </c>
    </row>
    <row r="72" spans="1:12" s="114" customFormat="1" ht="141.75" x14ac:dyDescent="0.25">
      <c r="A72" s="122" t="s">
        <v>542</v>
      </c>
      <c r="B72" s="123" t="s">
        <v>230</v>
      </c>
      <c r="C72" s="168" t="s">
        <v>711</v>
      </c>
      <c r="D72" s="123" t="s">
        <v>101</v>
      </c>
      <c r="E72" s="168" t="s">
        <v>543</v>
      </c>
      <c r="F72" s="168" t="s">
        <v>544</v>
      </c>
      <c r="G72" s="168" t="s">
        <v>545</v>
      </c>
      <c r="H72" s="128">
        <v>201122919</v>
      </c>
      <c r="I72" s="164" t="s">
        <v>216</v>
      </c>
      <c r="J72" s="165" t="s">
        <v>92</v>
      </c>
      <c r="K72" s="165" t="s">
        <v>546</v>
      </c>
      <c r="L72" s="160">
        <f t="shared" si="3"/>
        <v>2859007.86</v>
      </c>
    </row>
    <row r="73" spans="1:12" s="114" customFormat="1" ht="55.5" customHeight="1" x14ac:dyDescent="0.25">
      <c r="A73" s="122" t="s">
        <v>547</v>
      </c>
      <c r="B73" s="123" t="s">
        <v>230</v>
      </c>
      <c r="C73" s="168" t="s">
        <v>548</v>
      </c>
      <c r="D73" s="123" t="s">
        <v>101</v>
      </c>
      <c r="E73" s="168" t="s">
        <v>549</v>
      </c>
      <c r="F73" s="168" t="s">
        <v>550</v>
      </c>
      <c r="G73" s="168" t="s">
        <v>551</v>
      </c>
      <c r="H73" s="168" t="s">
        <v>552</v>
      </c>
      <c r="I73" s="164" t="s">
        <v>172</v>
      </c>
      <c r="J73" s="165" t="s">
        <v>92</v>
      </c>
      <c r="K73" s="165" t="s">
        <v>553</v>
      </c>
      <c r="L73" s="160">
        <f t="shared" si="3"/>
        <v>1750</v>
      </c>
    </row>
    <row r="74" spans="1:12" s="114" customFormat="1" ht="45" customHeight="1" x14ac:dyDescent="0.25">
      <c r="A74" s="122" t="s">
        <v>554</v>
      </c>
      <c r="B74" s="123" t="s">
        <v>230</v>
      </c>
      <c r="C74" s="169" t="s">
        <v>196</v>
      </c>
      <c r="D74" s="123" t="s">
        <v>186</v>
      </c>
      <c r="E74" s="169" t="s">
        <v>555</v>
      </c>
      <c r="F74" s="169" t="s">
        <v>556</v>
      </c>
      <c r="G74" s="169" t="s">
        <v>557</v>
      </c>
      <c r="H74" s="169" t="s">
        <v>558</v>
      </c>
      <c r="I74" s="164" t="s">
        <v>172</v>
      </c>
      <c r="J74" s="165" t="s">
        <v>715</v>
      </c>
      <c r="K74" s="165" t="s">
        <v>559</v>
      </c>
      <c r="L74" s="160">
        <v>4199.8900000000003</v>
      </c>
    </row>
    <row r="75" spans="1:12" s="114" customFormat="1" ht="37.5" customHeight="1" x14ac:dyDescent="0.25">
      <c r="A75" s="122" t="s">
        <v>560</v>
      </c>
      <c r="B75" s="123" t="s">
        <v>230</v>
      </c>
      <c r="C75" s="123" t="s">
        <v>190</v>
      </c>
      <c r="D75" s="123" t="s">
        <v>101</v>
      </c>
      <c r="E75" s="168" t="s">
        <v>561</v>
      </c>
      <c r="F75" s="168" t="s">
        <v>562</v>
      </c>
      <c r="G75" s="168" t="s">
        <v>563</v>
      </c>
      <c r="H75" s="168" t="s">
        <v>202</v>
      </c>
      <c r="I75" s="162" t="s">
        <v>172</v>
      </c>
      <c r="J75" s="123">
        <v>3</v>
      </c>
      <c r="K75" s="123">
        <v>1053333</v>
      </c>
      <c r="L75" s="160">
        <f>SUM(J75*K75)/1000</f>
        <v>3159.9989999999998</v>
      </c>
    </row>
    <row r="76" spans="1:12" s="114" customFormat="1" ht="40.5" x14ac:dyDescent="0.25">
      <c r="A76" s="122" t="s">
        <v>564</v>
      </c>
      <c r="B76" s="123" t="s">
        <v>230</v>
      </c>
      <c r="C76" s="168" t="s">
        <v>565</v>
      </c>
      <c r="D76" s="123" t="s">
        <v>186</v>
      </c>
      <c r="E76" s="129" t="s">
        <v>181</v>
      </c>
      <c r="F76" s="168" t="s">
        <v>566</v>
      </c>
      <c r="G76" s="168" t="s">
        <v>567</v>
      </c>
      <c r="H76" s="168" t="s">
        <v>209</v>
      </c>
      <c r="I76" s="168" t="s">
        <v>568</v>
      </c>
      <c r="J76" s="122" t="s">
        <v>716</v>
      </c>
      <c r="K76" s="168">
        <v>3428386.34</v>
      </c>
      <c r="L76" s="160">
        <v>16159.81</v>
      </c>
    </row>
    <row r="77" spans="1:12" s="114" customFormat="1" ht="75" customHeight="1" x14ac:dyDescent="0.25">
      <c r="A77" s="122" t="s">
        <v>271</v>
      </c>
      <c r="B77" s="123" t="s">
        <v>230</v>
      </c>
      <c r="C77" s="168" t="s">
        <v>569</v>
      </c>
      <c r="D77" s="123" t="s">
        <v>101</v>
      </c>
      <c r="E77" s="168" t="s">
        <v>549</v>
      </c>
      <c r="F77" s="168" t="s">
        <v>570</v>
      </c>
      <c r="G77" s="168" t="s">
        <v>571</v>
      </c>
      <c r="H77" s="168" t="s">
        <v>203</v>
      </c>
      <c r="I77" s="162" t="s">
        <v>172</v>
      </c>
      <c r="J77" s="122" t="s">
        <v>92</v>
      </c>
      <c r="K77" s="122" t="s">
        <v>572</v>
      </c>
      <c r="L77" s="160">
        <f t="shared" si="3"/>
        <v>493.95</v>
      </c>
    </row>
    <row r="78" spans="1:12" s="114" customFormat="1" ht="141.75" x14ac:dyDescent="0.25">
      <c r="A78" s="122" t="s">
        <v>573</v>
      </c>
      <c r="B78" s="123" t="s">
        <v>230</v>
      </c>
      <c r="C78" s="168" t="s">
        <v>217</v>
      </c>
      <c r="D78" s="123" t="s">
        <v>101</v>
      </c>
      <c r="E78" s="168" t="s">
        <v>561</v>
      </c>
      <c r="F78" s="168" t="s">
        <v>574</v>
      </c>
      <c r="G78" s="168" t="s">
        <v>575</v>
      </c>
      <c r="H78" s="168" t="s">
        <v>207</v>
      </c>
      <c r="I78" s="164" t="s">
        <v>172</v>
      </c>
      <c r="J78" s="165" t="s">
        <v>92</v>
      </c>
      <c r="K78" s="122" t="s">
        <v>576</v>
      </c>
      <c r="L78" s="160">
        <f t="shared" si="3"/>
        <v>151.11000000000001</v>
      </c>
    </row>
    <row r="79" spans="1:12" s="114" customFormat="1" ht="37.5" customHeight="1" x14ac:dyDescent="0.25">
      <c r="A79" s="122" t="s">
        <v>577</v>
      </c>
      <c r="B79" s="123" t="s">
        <v>230</v>
      </c>
      <c r="C79" s="168" t="s">
        <v>578</v>
      </c>
      <c r="D79" s="123" t="s">
        <v>101</v>
      </c>
      <c r="E79" s="129" t="s">
        <v>181</v>
      </c>
      <c r="F79" s="168" t="s">
        <v>579</v>
      </c>
      <c r="G79" s="168" t="s">
        <v>580</v>
      </c>
      <c r="H79" s="168" t="s">
        <v>201</v>
      </c>
      <c r="I79" s="164" t="s">
        <v>172</v>
      </c>
      <c r="J79" s="165" t="s">
        <v>92</v>
      </c>
      <c r="K79" s="168">
        <v>36374960</v>
      </c>
      <c r="L79" s="160">
        <f t="shared" si="3"/>
        <v>36374.959999999999</v>
      </c>
    </row>
    <row r="80" spans="1:12" s="114" customFormat="1" ht="121.5" x14ac:dyDescent="0.25">
      <c r="A80" s="122" t="s">
        <v>581</v>
      </c>
      <c r="B80" s="123" t="s">
        <v>230</v>
      </c>
      <c r="C80" s="168" t="s">
        <v>582</v>
      </c>
      <c r="D80" s="123" t="s">
        <v>101</v>
      </c>
      <c r="E80" s="129" t="s">
        <v>181</v>
      </c>
      <c r="F80" s="168" t="s">
        <v>583</v>
      </c>
      <c r="G80" s="168" t="s">
        <v>584</v>
      </c>
      <c r="H80" s="168" t="s">
        <v>585</v>
      </c>
      <c r="I80" s="164" t="s">
        <v>172</v>
      </c>
      <c r="J80" s="165" t="s">
        <v>92</v>
      </c>
      <c r="K80" s="168">
        <v>3147944.64</v>
      </c>
      <c r="L80" s="160">
        <f t="shared" si="3"/>
        <v>3147.9446400000002</v>
      </c>
    </row>
    <row r="81" spans="1:12" s="114" customFormat="1" ht="37.5" customHeight="1" x14ac:dyDescent="0.25">
      <c r="A81" s="122" t="s">
        <v>586</v>
      </c>
      <c r="B81" s="123" t="s">
        <v>230</v>
      </c>
      <c r="C81" s="168" t="s">
        <v>188</v>
      </c>
      <c r="D81" s="123" t="s">
        <v>186</v>
      </c>
      <c r="E81" s="129" t="s">
        <v>181</v>
      </c>
      <c r="F81" s="168" t="s">
        <v>587</v>
      </c>
      <c r="G81" s="168" t="s">
        <v>189</v>
      </c>
      <c r="H81" s="168" t="s">
        <v>205</v>
      </c>
      <c r="I81" s="164" t="s">
        <v>210</v>
      </c>
      <c r="J81" s="165" t="s">
        <v>717</v>
      </c>
      <c r="K81" s="165" t="s">
        <v>588</v>
      </c>
      <c r="L81" s="160">
        <v>31838.2</v>
      </c>
    </row>
    <row r="82" spans="1:12" s="114" customFormat="1" ht="40.5" x14ac:dyDescent="0.25">
      <c r="A82" s="122" t="s">
        <v>589</v>
      </c>
      <c r="B82" s="123" t="s">
        <v>230</v>
      </c>
      <c r="C82" s="168" t="s">
        <v>590</v>
      </c>
      <c r="D82" s="123" t="s">
        <v>186</v>
      </c>
      <c r="E82" s="129" t="s">
        <v>181</v>
      </c>
      <c r="F82" s="169" t="s">
        <v>591</v>
      </c>
      <c r="G82" s="169" t="s">
        <v>592</v>
      </c>
      <c r="H82" s="168" t="s">
        <v>593</v>
      </c>
      <c r="I82" s="164" t="s">
        <v>211</v>
      </c>
      <c r="J82" s="165" t="s">
        <v>718</v>
      </c>
      <c r="K82" s="165" t="s">
        <v>594</v>
      </c>
      <c r="L82" s="160">
        <v>150785</v>
      </c>
    </row>
    <row r="83" spans="1:12" s="114" customFormat="1" ht="37.5" customHeight="1" x14ac:dyDescent="0.25">
      <c r="A83" s="122" t="s">
        <v>595</v>
      </c>
      <c r="B83" s="123" t="s">
        <v>230</v>
      </c>
      <c r="C83" s="168" t="s">
        <v>596</v>
      </c>
      <c r="D83" s="123" t="s">
        <v>101</v>
      </c>
      <c r="E83" s="168" t="s">
        <v>561</v>
      </c>
      <c r="F83" s="168" t="s">
        <v>597</v>
      </c>
      <c r="G83" s="168" t="s">
        <v>598</v>
      </c>
      <c r="H83" s="168" t="s">
        <v>206</v>
      </c>
      <c r="I83" s="164" t="s">
        <v>172</v>
      </c>
      <c r="J83" s="165" t="s">
        <v>92</v>
      </c>
      <c r="K83" s="165" t="s">
        <v>599</v>
      </c>
      <c r="L83" s="160">
        <f t="shared" si="3"/>
        <v>9900</v>
      </c>
    </row>
    <row r="84" spans="1:12" s="114" customFormat="1" ht="40.5" x14ac:dyDescent="0.25">
      <c r="A84" s="122" t="s">
        <v>600</v>
      </c>
      <c r="B84" s="123" t="s">
        <v>230</v>
      </c>
      <c r="C84" s="168" t="s">
        <v>601</v>
      </c>
      <c r="D84" s="123" t="s">
        <v>101</v>
      </c>
      <c r="E84" s="168" t="s">
        <v>549</v>
      </c>
      <c r="F84" s="168" t="s">
        <v>602</v>
      </c>
      <c r="G84" s="168" t="s">
        <v>563</v>
      </c>
      <c r="H84" s="168" t="s">
        <v>202</v>
      </c>
      <c r="I84" s="164" t="s">
        <v>171</v>
      </c>
      <c r="J84" s="165" t="s">
        <v>92</v>
      </c>
      <c r="K84" s="165" t="s">
        <v>603</v>
      </c>
      <c r="L84" s="160">
        <f t="shared" si="3"/>
        <v>413</v>
      </c>
    </row>
    <row r="85" spans="1:12" ht="40.5" x14ac:dyDescent="0.25">
      <c r="A85" s="122" t="s">
        <v>604</v>
      </c>
      <c r="B85" s="123" t="s">
        <v>230</v>
      </c>
      <c r="C85" s="168" t="s">
        <v>605</v>
      </c>
      <c r="D85" s="123" t="s">
        <v>101</v>
      </c>
      <c r="E85" s="168" t="s">
        <v>549</v>
      </c>
      <c r="F85" s="168" t="s">
        <v>602</v>
      </c>
      <c r="G85" s="168" t="s">
        <v>563</v>
      </c>
      <c r="H85" s="168" t="s">
        <v>202</v>
      </c>
      <c r="I85" s="164" t="s">
        <v>606</v>
      </c>
      <c r="J85" s="165" t="s">
        <v>607</v>
      </c>
      <c r="K85" s="165" t="s">
        <v>608</v>
      </c>
      <c r="L85" s="160">
        <f t="shared" si="3"/>
        <v>375</v>
      </c>
    </row>
    <row r="86" spans="1:12" ht="141.75" x14ac:dyDescent="0.25">
      <c r="A86" s="122" t="s">
        <v>609</v>
      </c>
      <c r="B86" s="123" t="s">
        <v>230</v>
      </c>
      <c r="C86" s="123" t="s">
        <v>190</v>
      </c>
      <c r="D86" s="123" t="s">
        <v>101</v>
      </c>
      <c r="E86" s="168" t="s">
        <v>561</v>
      </c>
      <c r="F86" s="172" t="s">
        <v>610</v>
      </c>
      <c r="G86" s="168" t="s">
        <v>563</v>
      </c>
      <c r="H86" s="168">
        <v>203366731</v>
      </c>
      <c r="I86" s="164" t="s">
        <v>187</v>
      </c>
      <c r="J86" s="165" t="s">
        <v>92</v>
      </c>
      <c r="K86" s="165" t="s">
        <v>611</v>
      </c>
      <c r="L86" s="160">
        <f t="shared" si="3"/>
        <v>1020</v>
      </c>
    </row>
    <row r="87" spans="1:12" ht="60.75" x14ac:dyDescent="0.25">
      <c r="A87" s="122" t="s">
        <v>612</v>
      </c>
      <c r="B87" s="123" t="s">
        <v>230</v>
      </c>
      <c r="C87" s="168" t="s">
        <v>613</v>
      </c>
      <c r="D87" s="123" t="s">
        <v>101</v>
      </c>
      <c r="E87" s="168" t="s">
        <v>549</v>
      </c>
      <c r="F87" s="168" t="s">
        <v>614</v>
      </c>
      <c r="G87" s="168" t="s">
        <v>615</v>
      </c>
      <c r="H87" s="168" t="s">
        <v>616</v>
      </c>
      <c r="I87" s="164" t="s">
        <v>172</v>
      </c>
      <c r="J87" s="165" t="s">
        <v>92</v>
      </c>
      <c r="K87" s="165" t="s">
        <v>617</v>
      </c>
      <c r="L87" s="160">
        <f t="shared" si="3"/>
        <v>1500</v>
      </c>
    </row>
    <row r="88" spans="1:12" ht="141.75" x14ac:dyDescent="0.25">
      <c r="A88" s="122" t="s">
        <v>618</v>
      </c>
      <c r="B88" s="123" t="s">
        <v>230</v>
      </c>
      <c r="C88" s="168" t="s">
        <v>619</v>
      </c>
      <c r="D88" s="123" t="s">
        <v>101</v>
      </c>
      <c r="E88" s="168" t="s">
        <v>561</v>
      </c>
      <c r="F88" s="168" t="s">
        <v>620</v>
      </c>
      <c r="G88" s="172" t="s">
        <v>563</v>
      </c>
      <c r="H88" s="168" t="s">
        <v>202</v>
      </c>
      <c r="I88" s="164" t="s">
        <v>172</v>
      </c>
      <c r="J88" s="165" t="s">
        <v>92</v>
      </c>
      <c r="K88" s="165" t="s">
        <v>719</v>
      </c>
      <c r="L88" s="160">
        <v>1296.7</v>
      </c>
    </row>
    <row r="89" spans="1:12" ht="162" x14ac:dyDescent="0.25">
      <c r="A89" s="122" t="s">
        <v>621</v>
      </c>
      <c r="B89" s="123" t="s">
        <v>230</v>
      </c>
      <c r="C89" s="168" t="s">
        <v>622</v>
      </c>
      <c r="D89" s="123" t="s">
        <v>101</v>
      </c>
      <c r="E89" s="168" t="s">
        <v>623</v>
      </c>
      <c r="F89" s="172" t="s">
        <v>624</v>
      </c>
      <c r="G89" s="168" t="s">
        <v>625</v>
      </c>
      <c r="H89" s="168" t="s">
        <v>626</v>
      </c>
      <c r="I89" s="164" t="s">
        <v>172</v>
      </c>
      <c r="J89" s="165" t="s">
        <v>92</v>
      </c>
      <c r="K89" s="165" t="s">
        <v>627</v>
      </c>
      <c r="L89" s="160">
        <f t="shared" si="3"/>
        <v>44670.527000000002</v>
      </c>
    </row>
    <row r="90" spans="1:12" ht="141.75" x14ac:dyDescent="0.25">
      <c r="A90" s="122" t="s">
        <v>628</v>
      </c>
      <c r="B90" s="123" t="s">
        <v>230</v>
      </c>
      <c r="C90" s="123" t="s">
        <v>190</v>
      </c>
      <c r="D90" s="123" t="s">
        <v>101</v>
      </c>
      <c r="E90" s="168" t="s">
        <v>561</v>
      </c>
      <c r="F90" s="172" t="s">
        <v>629</v>
      </c>
      <c r="G90" s="168" t="s">
        <v>563</v>
      </c>
      <c r="H90" s="168" t="s">
        <v>202</v>
      </c>
      <c r="I90" s="164" t="s">
        <v>187</v>
      </c>
      <c r="J90" s="165" t="s">
        <v>96</v>
      </c>
      <c r="K90" s="165" t="s">
        <v>611</v>
      </c>
      <c r="L90" s="160">
        <f t="shared" si="3"/>
        <v>9180</v>
      </c>
    </row>
    <row r="91" spans="1:12" ht="40.5" x14ac:dyDescent="0.25">
      <c r="A91" s="122" t="s">
        <v>630</v>
      </c>
      <c r="B91" s="123" t="s">
        <v>230</v>
      </c>
      <c r="C91" s="168" t="s">
        <v>631</v>
      </c>
      <c r="D91" s="123" t="s">
        <v>101</v>
      </c>
      <c r="E91" s="129" t="s">
        <v>181</v>
      </c>
      <c r="F91" s="168" t="s">
        <v>632</v>
      </c>
      <c r="G91" s="168" t="s">
        <v>633</v>
      </c>
      <c r="H91" s="168" t="s">
        <v>634</v>
      </c>
      <c r="I91" s="164" t="s">
        <v>187</v>
      </c>
      <c r="J91" s="165" t="s">
        <v>92</v>
      </c>
      <c r="K91" s="165" t="s">
        <v>720</v>
      </c>
      <c r="L91" s="160">
        <v>96468.5</v>
      </c>
    </row>
    <row r="92" spans="1:12" ht="162" x14ac:dyDescent="0.25">
      <c r="A92" s="122" t="s">
        <v>635</v>
      </c>
      <c r="B92" s="123" t="s">
        <v>230</v>
      </c>
      <c r="C92" s="168" t="s">
        <v>636</v>
      </c>
      <c r="D92" s="123" t="s">
        <v>101</v>
      </c>
      <c r="E92" s="168" t="s">
        <v>637</v>
      </c>
      <c r="F92" s="168" t="s">
        <v>638</v>
      </c>
      <c r="G92" s="168" t="s">
        <v>639</v>
      </c>
      <c r="H92" s="168" t="s">
        <v>640</v>
      </c>
      <c r="I92" s="164" t="s">
        <v>172</v>
      </c>
      <c r="J92" s="165" t="s">
        <v>92</v>
      </c>
      <c r="K92" s="165" t="s">
        <v>641</v>
      </c>
      <c r="L92" s="160">
        <f t="shared" si="3"/>
        <v>5501</v>
      </c>
    </row>
    <row r="93" spans="1:12" ht="141.75" x14ac:dyDescent="0.25">
      <c r="A93" s="122" t="s">
        <v>642</v>
      </c>
      <c r="B93" s="123" t="s">
        <v>230</v>
      </c>
      <c r="C93" s="168" t="s">
        <v>619</v>
      </c>
      <c r="D93" s="123" t="s">
        <v>101</v>
      </c>
      <c r="E93" s="168" t="s">
        <v>561</v>
      </c>
      <c r="F93" s="168" t="s">
        <v>643</v>
      </c>
      <c r="G93" s="172" t="s">
        <v>563</v>
      </c>
      <c r="H93" s="168" t="s">
        <v>202</v>
      </c>
      <c r="I93" s="164" t="s">
        <v>187</v>
      </c>
      <c r="J93" s="165" t="s">
        <v>96</v>
      </c>
      <c r="K93" s="165" t="s">
        <v>644</v>
      </c>
      <c r="L93" s="160">
        <f t="shared" si="3"/>
        <v>11370.6</v>
      </c>
    </row>
    <row r="94" spans="1:12" ht="101.25" x14ac:dyDescent="0.25">
      <c r="A94" s="122" t="s">
        <v>645</v>
      </c>
      <c r="B94" s="123" t="s">
        <v>230</v>
      </c>
      <c r="C94" s="168" t="s">
        <v>646</v>
      </c>
      <c r="D94" s="123" t="s">
        <v>101</v>
      </c>
      <c r="E94" s="129" t="s">
        <v>181</v>
      </c>
      <c r="F94" s="168" t="s">
        <v>647</v>
      </c>
      <c r="G94" s="168" t="s">
        <v>648</v>
      </c>
      <c r="H94" s="168" t="s">
        <v>200</v>
      </c>
      <c r="I94" s="164" t="s">
        <v>172</v>
      </c>
      <c r="J94" s="165" t="s">
        <v>92</v>
      </c>
      <c r="K94" s="165" t="s">
        <v>721</v>
      </c>
      <c r="L94" s="160">
        <v>23652.240000000002</v>
      </c>
    </row>
    <row r="95" spans="1:12" ht="141.75" x14ac:dyDescent="0.25">
      <c r="A95" s="122" t="s">
        <v>649</v>
      </c>
      <c r="B95" s="123" t="s">
        <v>230</v>
      </c>
      <c r="C95" s="168" t="s">
        <v>650</v>
      </c>
      <c r="D95" s="123" t="s">
        <v>101</v>
      </c>
      <c r="E95" s="129" t="s">
        <v>181</v>
      </c>
      <c r="F95" s="168" t="s">
        <v>651</v>
      </c>
      <c r="G95" s="168" t="s">
        <v>652</v>
      </c>
      <c r="H95" s="168" t="s">
        <v>204</v>
      </c>
      <c r="I95" s="164" t="s">
        <v>187</v>
      </c>
      <c r="J95" s="165" t="s">
        <v>96</v>
      </c>
      <c r="K95" s="165" t="s">
        <v>653</v>
      </c>
      <c r="L95" s="160">
        <f t="shared" si="3"/>
        <v>2025</v>
      </c>
    </row>
    <row r="96" spans="1:12" ht="141.75" x14ac:dyDescent="0.25">
      <c r="A96" s="122" t="s">
        <v>654</v>
      </c>
      <c r="B96" s="123" t="s">
        <v>230</v>
      </c>
      <c r="C96" s="123" t="s">
        <v>190</v>
      </c>
      <c r="D96" s="123" t="s">
        <v>186</v>
      </c>
      <c r="E96" s="170" t="s">
        <v>561</v>
      </c>
      <c r="F96" s="168" t="s">
        <v>655</v>
      </c>
      <c r="G96" s="168" t="s">
        <v>563</v>
      </c>
      <c r="H96" s="168" t="s">
        <v>202</v>
      </c>
      <c r="I96" s="164" t="s">
        <v>187</v>
      </c>
      <c r="J96" s="165" t="s">
        <v>96</v>
      </c>
      <c r="K96" s="165" t="s">
        <v>656</v>
      </c>
      <c r="L96" s="160">
        <f t="shared" si="3"/>
        <v>14850</v>
      </c>
    </row>
    <row r="97" spans="1:12" ht="141.75" x14ac:dyDescent="0.25">
      <c r="A97" s="122" t="s">
        <v>657</v>
      </c>
      <c r="B97" s="123" t="s">
        <v>230</v>
      </c>
      <c r="C97" s="123" t="s">
        <v>190</v>
      </c>
      <c r="D97" s="123" t="s">
        <v>101</v>
      </c>
      <c r="E97" s="168" t="s">
        <v>561</v>
      </c>
      <c r="F97" s="168" t="s">
        <v>658</v>
      </c>
      <c r="G97" s="168" t="s">
        <v>563</v>
      </c>
      <c r="H97" s="168" t="s">
        <v>202</v>
      </c>
      <c r="I97" s="164" t="s">
        <v>187</v>
      </c>
      <c r="J97" s="165" t="s">
        <v>96</v>
      </c>
      <c r="K97" s="165" t="s">
        <v>659</v>
      </c>
      <c r="L97" s="160">
        <f t="shared" si="3"/>
        <v>9435.4110000000001</v>
      </c>
    </row>
    <row r="98" spans="1:12" ht="141.75" x14ac:dyDescent="0.25">
      <c r="A98" s="122" t="s">
        <v>660</v>
      </c>
      <c r="B98" s="123" t="s">
        <v>230</v>
      </c>
      <c r="C98" s="123" t="s">
        <v>190</v>
      </c>
      <c r="D98" s="123" t="s">
        <v>101</v>
      </c>
      <c r="E98" s="168" t="s">
        <v>561</v>
      </c>
      <c r="F98" s="168" t="s">
        <v>661</v>
      </c>
      <c r="G98" s="168" t="s">
        <v>563</v>
      </c>
      <c r="H98" s="168" t="s">
        <v>202</v>
      </c>
      <c r="I98" s="162" t="s">
        <v>187</v>
      </c>
      <c r="J98" s="122" t="s">
        <v>95</v>
      </c>
      <c r="K98" s="122" t="s">
        <v>611</v>
      </c>
      <c r="L98" s="160">
        <v>6120</v>
      </c>
    </row>
    <row r="99" spans="1:12" ht="141.75" x14ac:dyDescent="0.25">
      <c r="A99" s="122" t="s">
        <v>662</v>
      </c>
      <c r="B99" s="123" t="s">
        <v>230</v>
      </c>
      <c r="C99" s="123" t="s">
        <v>190</v>
      </c>
      <c r="D99" s="123" t="s">
        <v>101</v>
      </c>
      <c r="E99" s="168" t="s">
        <v>561</v>
      </c>
      <c r="F99" s="168" t="s">
        <v>661</v>
      </c>
      <c r="G99" s="168" t="s">
        <v>563</v>
      </c>
      <c r="H99" s="168" t="s">
        <v>202</v>
      </c>
      <c r="I99" s="162" t="s">
        <v>187</v>
      </c>
      <c r="J99" s="122" t="s">
        <v>95</v>
      </c>
      <c r="K99" s="122" t="s">
        <v>611</v>
      </c>
      <c r="L99" s="160">
        <v>6120</v>
      </c>
    </row>
    <row r="100" spans="1:12" ht="40.5" x14ac:dyDescent="0.25">
      <c r="A100" s="122" t="s">
        <v>663</v>
      </c>
      <c r="B100" s="123" t="s">
        <v>230</v>
      </c>
      <c r="C100" s="168" t="s">
        <v>664</v>
      </c>
      <c r="D100" s="123" t="s">
        <v>101</v>
      </c>
      <c r="E100" s="122" t="s">
        <v>665</v>
      </c>
      <c r="F100" s="168" t="s">
        <v>666</v>
      </c>
      <c r="G100" s="168" t="s">
        <v>648</v>
      </c>
      <c r="H100" s="168" t="s">
        <v>200</v>
      </c>
      <c r="I100" s="162" t="s">
        <v>172</v>
      </c>
      <c r="J100" s="122" t="s">
        <v>92</v>
      </c>
      <c r="K100" s="122" t="s">
        <v>667</v>
      </c>
      <c r="L100" s="160">
        <f t="shared" si="3"/>
        <v>49263</v>
      </c>
    </row>
    <row r="101" spans="1:12" ht="40.5" x14ac:dyDescent="0.25">
      <c r="A101" s="122" t="s">
        <v>668</v>
      </c>
      <c r="B101" s="123" t="s">
        <v>230</v>
      </c>
      <c r="C101" s="168" t="s">
        <v>191</v>
      </c>
      <c r="D101" s="123" t="s">
        <v>101</v>
      </c>
      <c r="E101" s="168" t="s">
        <v>549</v>
      </c>
      <c r="F101" s="168" t="s">
        <v>669</v>
      </c>
      <c r="G101" s="168" t="s">
        <v>670</v>
      </c>
      <c r="H101" s="168" t="s">
        <v>671</v>
      </c>
      <c r="I101" s="162" t="s">
        <v>172</v>
      </c>
      <c r="J101" s="122" t="s">
        <v>92</v>
      </c>
      <c r="K101" s="122" t="s">
        <v>672</v>
      </c>
      <c r="L101" s="160">
        <f t="shared" si="3"/>
        <v>2500</v>
      </c>
    </row>
    <row r="102" spans="1:12" ht="141.75" x14ac:dyDescent="0.25">
      <c r="A102" s="122" t="s">
        <v>673</v>
      </c>
      <c r="B102" s="123" t="s">
        <v>230</v>
      </c>
      <c r="C102" s="168" t="s">
        <v>674</v>
      </c>
      <c r="D102" s="123" t="s">
        <v>101</v>
      </c>
      <c r="E102" s="168" t="s">
        <v>561</v>
      </c>
      <c r="F102" s="168" t="s">
        <v>675</v>
      </c>
      <c r="G102" s="168" t="s">
        <v>563</v>
      </c>
      <c r="H102" s="168" t="s">
        <v>202</v>
      </c>
      <c r="I102" s="162" t="s">
        <v>172</v>
      </c>
      <c r="J102" s="122" t="s">
        <v>92</v>
      </c>
      <c r="K102" s="122" t="s">
        <v>676</v>
      </c>
      <c r="L102" s="160">
        <f t="shared" si="3"/>
        <v>16800</v>
      </c>
    </row>
    <row r="103" spans="1:12" ht="81" x14ac:dyDescent="0.25">
      <c r="A103" s="122" t="s">
        <v>677</v>
      </c>
      <c r="B103" s="123" t="s">
        <v>230</v>
      </c>
      <c r="C103" s="168" t="s">
        <v>678</v>
      </c>
      <c r="D103" s="123" t="s">
        <v>101</v>
      </c>
      <c r="E103" s="129" t="s">
        <v>181</v>
      </c>
      <c r="F103" s="168" t="s">
        <v>679</v>
      </c>
      <c r="G103" s="168" t="s">
        <v>580</v>
      </c>
      <c r="H103" s="168" t="s">
        <v>201</v>
      </c>
      <c r="I103" s="162" t="s">
        <v>172</v>
      </c>
      <c r="J103" s="122" t="s">
        <v>92</v>
      </c>
      <c r="K103" s="122" t="s">
        <v>680</v>
      </c>
      <c r="L103" s="160">
        <f t="shared" si="3"/>
        <v>28071.98</v>
      </c>
    </row>
    <row r="104" spans="1:12" ht="101.25" x14ac:dyDescent="0.25">
      <c r="A104" s="122" t="s">
        <v>681</v>
      </c>
      <c r="B104" s="123" t="s">
        <v>230</v>
      </c>
      <c r="C104" s="123" t="s">
        <v>190</v>
      </c>
      <c r="D104" s="123" t="s">
        <v>101</v>
      </c>
      <c r="E104" s="168" t="s">
        <v>682</v>
      </c>
      <c r="F104" s="168" t="s">
        <v>683</v>
      </c>
      <c r="G104" s="168" t="s">
        <v>563</v>
      </c>
      <c r="H104" s="168" t="s">
        <v>202</v>
      </c>
      <c r="I104" s="162" t="s">
        <v>187</v>
      </c>
      <c r="J104" s="122" t="s">
        <v>95</v>
      </c>
      <c r="K104" s="122" t="s">
        <v>611</v>
      </c>
      <c r="L104" s="160">
        <v>6120</v>
      </c>
    </row>
    <row r="105" spans="1:12" ht="101.25" x14ac:dyDescent="0.25">
      <c r="A105" s="122" t="s">
        <v>684</v>
      </c>
      <c r="B105" s="123" t="s">
        <v>230</v>
      </c>
      <c r="C105" s="123" t="s">
        <v>190</v>
      </c>
      <c r="D105" s="123" t="s">
        <v>101</v>
      </c>
      <c r="E105" s="168" t="s">
        <v>682</v>
      </c>
      <c r="F105" s="168" t="s">
        <v>685</v>
      </c>
      <c r="G105" s="168" t="s">
        <v>563</v>
      </c>
      <c r="H105" s="168" t="s">
        <v>202</v>
      </c>
      <c r="I105" s="162" t="s">
        <v>187</v>
      </c>
      <c r="J105" s="122" t="s">
        <v>95</v>
      </c>
      <c r="K105" s="122" t="s">
        <v>611</v>
      </c>
      <c r="L105" s="160">
        <v>6120</v>
      </c>
    </row>
    <row r="106" spans="1:12" ht="101.25" x14ac:dyDescent="0.25">
      <c r="A106" s="122" t="s">
        <v>686</v>
      </c>
      <c r="B106" s="123" t="s">
        <v>230</v>
      </c>
      <c r="C106" s="123" t="s">
        <v>190</v>
      </c>
      <c r="D106" s="123" t="s">
        <v>101</v>
      </c>
      <c r="E106" s="168" t="s">
        <v>682</v>
      </c>
      <c r="F106" s="168" t="s">
        <v>687</v>
      </c>
      <c r="G106" s="168" t="s">
        <v>563</v>
      </c>
      <c r="H106" s="168" t="s">
        <v>202</v>
      </c>
      <c r="I106" s="162" t="s">
        <v>187</v>
      </c>
      <c r="J106" s="122" t="s">
        <v>95</v>
      </c>
      <c r="K106" s="122" t="s">
        <v>611</v>
      </c>
      <c r="L106" s="160">
        <v>6120</v>
      </c>
    </row>
    <row r="107" spans="1:12" ht="101.25" x14ac:dyDescent="0.25">
      <c r="A107" s="122" t="s">
        <v>688</v>
      </c>
      <c r="B107" s="123" t="s">
        <v>230</v>
      </c>
      <c r="C107" s="123" t="s">
        <v>190</v>
      </c>
      <c r="D107" s="123" t="s">
        <v>101</v>
      </c>
      <c r="E107" s="168" t="s">
        <v>682</v>
      </c>
      <c r="F107" s="168" t="s">
        <v>689</v>
      </c>
      <c r="G107" s="168" t="s">
        <v>563</v>
      </c>
      <c r="H107" s="168" t="s">
        <v>202</v>
      </c>
      <c r="I107" s="162" t="s">
        <v>187</v>
      </c>
      <c r="J107" s="122" t="s">
        <v>95</v>
      </c>
      <c r="K107" s="122" t="s">
        <v>611</v>
      </c>
      <c r="L107" s="160">
        <v>6120</v>
      </c>
    </row>
    <row r="108" spans="1:12" ht="101.25" x14ac:dyDescent="0.25">
      <c r="A108" s="122" t="s">
        <v>690</v>
      </c>
      <c r="B108" s="123" t="s">
        <v>230</v>
      </c>
      <c r="C108" s="123" t="s">
        <v>190</v>
      </c>
      <c r="D108" s="123" t="s">
        <v>101</v>
      </c>
      <c r="E108" s="168" t="s">
        <v>682</v>
      </c>
      <c r="F108" s="168" t="s">
        <v>691</v>
      </c>
      <c r="G108" s="168" t="s">
        <v>563</v>
      </c>
      <c r="H108" s="168" t="s">
        <v>202</v>
      </c>
      <c r="I108" s="162" t="s">
        <v>187</v>
      </c>
      <c r="J108" s="122" t="s">
        <v>95</v>
      </c>
      <c r="K108" s="122" t="s">
        <v>611</v>
      </c>
      <c r="L108" s="160">
        <v>6120</v>
      </c>
    </row>
    <row r="109" spans="1:12" ht="101.25" x14ac:dyDescent="0.25">
      <c r="A109" s="122" t="s">
        <v>692</v>
      </c>
      <c r="B109" s="123" t="s">
        <v>230</v>
      </c>
      <c r="C109" s="123" t="s">
        <v>190</v>
      </c>
      <c r="D109" s="123" t="s">
        <v>101</v>
      </c>
      <c r="E109" s="168" t="s">
        <v>682</v>
      </c>
      <c r="F109" s="168" t="s">
        <v>693</v>
      </c>
      <c r="G109" s="168" t="s">
        <v>563</v>
      </c>
      <c r="H109" s="168" t="s">
        <v>202</v>
      </c>
      <c r="I109" s="162" t="s">
        <v>187</v>
      </c>
      <c r="J109" s="122" t="s">
        <v>95</v>
      </c>
      <c r="K109" s="122" t="s">
        <v>611</v>
      </c>
      <c r="L109" s="160">
        <v>6120</v>
      </c>
    </row>
    <row r="110" spans="1:12" ht="101.25" x14ac:dyDescent="0.25">
      <c r="A110" s="122" t="s">
        <v>694</v>
      </c>
      <c r="B110" s="123" t="s">
        <v>230</v>
      </c>
      <c r="C110" s="123" t="s">
        <v>190</v>
      </c>
      <c r="D110" s="123" t="s">
        <v>101</v>
      </c>
      <c r="E110" s="168" t="s">
        <v>682</v>
      </c>
      <c r="F110" s="168" t="s">
        <v>695</v>
      </c>
      <c r="G110" s="168" t="s">
        <v>563</v>
      </c>
      <c r="H110" s="168" t="s">
        <v>202</v>
      </c>
      <c r="I110" s="162" t="s">
        <v>187</v>
      </c>
      <c r="J110" s="122" t="s">
        <v>95</v>
      </c>
      <c r="K110" s="122" t="s">
        <v>611</v>
      </c>
      <c r="L110" s="160">
        <v>6120</v>
      </c>
    </row>
    <row r="111" spans="1:12" ht="40.5" x14ac:dyDescent="0.25">
      <c r="A111" s="122" t="s">
        <v>696</v>
      </c>
      <c r="B111" s="123" t="s">
        <v>230</v>
      </c>
      <c r="C111" s="168" t="s">
        <v>697</v>
      </c>
      <c r="D111" s="123" t="s">
        <v>101</v>
      </c>
      <c r="E111" s="168" t="s">
        <v>549</v>
      </c>
      <c r="F111" s="168" t="s">
        <v>698</v>
      </c>
      <c r="G111" s="168" t="s">
        <v>563</v>
      </c>
      <c r="H111" s="168" t="s">
        <v>202</v>
      </c>
      <c r="I111" s="162" t="s">
        <v>187</v>
      </c>
      <c r="J111" s="122" t="s">
        <v>93</v>
      </c>
      <c r="K111" s="122" t="s">
        <v>699</v>
      </c>
      <c r="L111" s="160">
        <f t="shared" si="3"/>
        <v>167.85599999999999</v>
      </c>
    </row>
    <row r="112" spans="1:12" ht="20.25" x14ac:dyDescent="0.25">
      <c r="A112" s="173" t="s">
        <v>700</v>
      </c>
      <c r="B112" s="123" t="s">
        <v>230</v>
      </c>
      <c r="C112" s="174" t="s">
        <v>701</v>
      </c>
      <c r="D112" s="174" t="s">
        <v>186</v>
      </c>
      <c r="E112" s="174" t="s">
        <v>218</v>
      </c>
      <c r="F112" s="174" t="s">
        <v>702</v>
      </c>
      <c r="G112" s="174" t="s">
        <v>703</v>
      </c>
      <c r="H112" s="174" t="s">
        <v>704</v>
      </c>
      <c r="I112" s="175" t="s">
        <v>171</v>
      </c>
      <c r="J112" s="174" t="s">
        <v>705</v>
      </c>
      <c r="K112" s="174" t="s">
        <v>706</v>
      </c>
      <c r="L112" s="160">
        <f t="shared" si="3"/>
        <v>1152320</v>
      </c>
    </row>
    <row r="113" spans="1:12" ht="20.25" x14ac:dyDescent="0.25">
      <c r="A113" s="133"/>
      <c r="B113" s="122"/>
      <c r="C113" s="122"/>
      <c r="D113" s="122"/>
      <c r="E113" s="131"/>
      <c r="F113" s="122"/>
      <c r="G113" s="122"/>
      <c r="H113" s="122"/>
      <c r="I113" s="132"/>
      <c r="J113" s="122"/>
      <c r="K113" s="122"/>
      <c r="L113" s="176"/>
    </row>
    <row r="114" spans="1:12" ht="20.25" x14ac:dyDescent="0.25">
      <c r="A114" s="135"/>
      <c r="B114" s="116"/>
      <c r="C114" s="141"/>
      <c r="D114" s="116"/>
      <c r="E114" s="118"/>
      <c r="F114" s="136"/>
      <c r="G114" s="136"/>
      <c r="H114" s="136"/>
      <c r="I114" s="142"/>
      <c r="J114" s="143"/>
      <c r="K114" s="143"/>
      <c r="L114" s="143"/>
    </row>
    <row r="115" spans="1:12" ht="20.25" x14ac:dyDescent="0.25">
      <c r="A115" s="135"/>
      <c r="B115" s="116"/>
      <c r="C115" s="141"/>
      <c r="D115" s="116"/>
      <c r="E115" s="118"/>
      <c r="F115" s="136"/>
      <c r="G115" s="136"/>
      <c r="H115" s="136"/>
      <c r="I115" s="142"/>
      <c r="J115" s="143"/>
      <c r="K115" s="143"/>
      <c r="L115" s="143"/>
    </row>
    <row r="116" spans="1:12" ht="20.25" x14ac:dyDescent="0.25">
      <c r="A116" s="135"/>
      <c r="B116" s="116"/>
      <c r="C116" s="141"/>
      <c r="D116" s="116"/>
      <c r="E116" s="118"/>
      <c r="F116" s="136"/>
      <c r="G116" s="136"/>
      <c r="H116" s="136"/>
      <c r="I116" s="142"/>
      <c r="J116" s="143"/>
      <c r="K116" s="143"/>
      <c r="L116" s="143"/>
    </row>
    <row r="117" spans="1:12" ht="20.25" x14ac:dyDescent="0.25">
      <c r="A117" s="135"/>
      <c r="B117" s="116"/>
      <c r="C117" s="136"/>
      <c r="D117" s="116"/>
      <c r="E117" s="118"/>
      <c r="F117" s="136"/>
      <c r="G117" s="136"/>
      <c r="H117" s="136"/>
      <c r="I117" s="142"/>
      <c r="J117" s="143"/>
      <c r="K117" s="143"/>
      <c r="L117" s="143"/>
    </row>
    <row r="118" spans="1:12" ht="20.25" x14ac:dyDescent="0.25">
      <c r="A118" s="135"/>
      <c r="B118" s="116"/>
      <c r="C118" s="136"/>
      <c r="D118" s="116"/>
      <c r="E118" s="118"/>
      <c r="F118" s="136"/>
      <c r="G118" s="136"/>
      <c r="H118" s="136"/>
      <c r="I118" s="142"/>
      <c r="J118" s="143"/>
      <c r="K118" s="143"/>
      <c r="L118" s="143"/>
    </row>
    <row r="119" spans="1:12" ht="20.25" x14ac:dyDescent="0.25">
      <c r="A119" s="135"/>
      <c r="B119" s="116"/>
      <c r="C119" s="136"/>
      <c r="D119" s="116"/>
      <c r="E119" s="118"/>
      <c r="F119" s="136"/>
      <c r="G119" s="136"/>
      <c r="H119" s="136"/>
      <c r="I119" s="142"/>
      <c r="J119" s="143"/>
      <c r="K119" s="143"/>
      <c r="L119" s="143"/>
    </row>
    <row r="120" spans="1:12" ht="20.25" x14ac:dyDescent="0.25">
      <c r="A120" s="135"/>
      <c r="B120" s="116"/>
      <c r="C120" s="136"/>
      <c r="D120" s="116"/>
      <c r="E120" s="118"/>
      <c r="F120" s="136"/>
      <c r="G120" s="136"/>
      <c r="H120" s="136"/>
      <c r="I120" s="142"/>
      <c r="J120" s="143"/>
      <c r="K120" s="143"/>
      <c r="L120" s="143"/>
    </row>
    <row r="121" spans="1:12" ht="20.25" x14ac:dyDescent="0.25">
      <c r="A121" s="135"/>
      <c r="B121" s="116"/>
      <c r="C121" s="136"/>
      <c r="D121" s="116"/>
      <c r="E121" s="118"/>
      <c r="F121" s="136"/>
      <c r="G121" s="136"/>
      <c r="H121" s="136"/>
      <c r="I121" s="142"/>
      <c r="J121" s="143"/>
      <c r="K121" s="143"/>
      <c r="L121" s="143"/>
    </row>
    <row r="122" spans="1:12" ht="20.25" x14ac:dyDescent="0.25">
      <c r="A122" s="135"/>
      <c r="B122" s="116"/>
      <c r="C122" s="136"/>
      <c r="D122" s="116"/>
      <c r="E122" s="118"/>
      <c r="F122" s="136"/>
      <c r="G122" s="136"/>
      <c r="H122" s="136"/>
      <c r="I122" s="142"/>
      <c r="J122" s="143"/>
      <c r="K122" s="143"/>
      <c r="L122" s="143"/>
    </row>
    <row r="123" spans="1:12" ht="20.25" x14ac:dyDescent="0.25">
      <c r="A123" s="135"/>
      <c r="B123" s="116"/>
      <c r="C123" s="136"/>
      <c r="D123" s="116"/>
      <c r="E123" s="118"/>
      <c r="F123" s="136"/>
      <c r="G123" s="136"/>
      <c r="H123" s="136"/>
      <c r="I123" s="142"/>
      <c r="J123" s="143"/>
      <c r="K123" s="143"/>
      <c r="L123" s="143"/>
    </row>
    <row r="124" spans="1:12" ht="20.25" x14ac:dyDescent="0.25">
      <c r="A124" s="135"/>
      <c r="B124" s="116"/>
      <c r="C124" s="136"/>
      <c r="D124" s="116"/>
      <c r="E124" s="118"/>
      <c r="F124" s="136"/>
      <c r="G124" s="136"/>
      <c r="H124" s="136"/>
      <c r="I124" s="142"/>
      <c r="J124" s="143"/>
      <c r="K124" s="143"/>
      <c r="L124" s="143"/>
    </row>
    <row r="125" spans="1:12" ht="20.25" x14ac:dyDescent="0.25">
      <c r="A125" s="135"/>
      <c r="B125" s="116"/>
      <c r="C125" s="136"/>
      <c r="D125" s="116"/>
      <c r="E125" s="118"/>
      <c r="F125" s="140"/>
      <c r="G125" s="140"/>
      <c r="H125" s="136"/>
      <c r="I125" s="142"/>
      <c r="J125" s="143"/>
      <c r="K125" s="143"/>
      <c r="L125" s="143"/>
    </row>
    <row r="126" spans="1:12" ht="20.25" x14ac:dyDescent="0.25">
      <c r="A126" s="135"/>
      <c r="B126" s="116"/>
      <c r="C126" s="140"/>
      <c r="D126" s="116"/>
      <c r="E126" s="144"/>
      <c r="F126" s="141"/>
      <c r="G126" s="141"/>
      <c r="H126" s="145"/>
      <c r="I126" s="142"/>
      <c r="J126" s="143"/>
      <c r="K126" s="143"/>
      <c r="L126" s="143"/>
    </row>
    <row r="127" spans="1:12" ht="20.25" x14ac:dyDescent="0.25">
      <c r="A127" s="135"/>
      <c r="B127" s="116"/>
      <c r="C127" s="146"/>
      <c r="D127" s="116"/>
      <c r="E127" s="146"/>
      <c r="F127" s="147"/>
      <c r="G127" s="147"/>
      <c r="H127" s="148"/>
      <c r="I127" s="146"/>
      <c r="J127" s="146"/>
      <c r="K127" s="146"/>
      <c r="L127" s="143"/>
    </row>
    <row r="128" spans="1:12" ht="20.25" x14ac:dyDescent="0.25">
      <c r="A128" s="135"/>
      <c r="B128" s="116"/>
      <c r="C128" s="146"/>
      <c r="D128" s="116"/>
      <c r="E128" s="146"/>
      <c r="F128" s="146"/>
      <c r="G128" s="146"/>
      <c r="H128" s="146"/>
      <c r="I128" s="146"/>
      <c r="J128" s="146"/>
      <c r="K128" s="146"/>
      <c r="L128" s="143"/>
    </row>
    <row r="129" spans="1:12" ht="20.25" x14ac:dyDescent="0.25">
      <c r="A129" s="135"/>
      <c r="B129" s="116"/>
      <c r="C129" s="146"/>
      <c r="D129" s="116"/>
      <c r="E129" s="146"/>
      <c r="F129" s="146"/>
      <c r="G129" s="146"/>
      <c r="H129" s="146"/>
      <c r="I129" s="146"/>
      <c r="J129" s="146"/>
      <c r="K129" s="146"/>
      <c r="L129" s="143"/>
    </row>
    <row r="130" spans="1:12" ht="20.25" x14ac:dyDescent="0.25">
      <c r="A130" s="135"/>
      <c r="B130" s="116"/>
      <c r="C130" s="146"/>
      <c r="D130" s="116"/>
      <c r="E130" s="146"/>
      <c r="F130" s="146"/>
      <c r="G130" s="146"/>
      <c r="H130" s="146"/>
      <c r="I130" s="146"/>
      <c r="J130" s="146"/>
      <c r="K130" s="146"/>
      <c r="L130" s="143"/>
    </row>
    <row r="131" spans="1:12" ht="20.25" x14ac:dyDescent="0.25">
      <c r="A131" s="135"/>
      <c r="B131" s="116"/>
      <c r="C131" s="146"/>
      <c r="D131" s="116"/>
      <c r="E131" s="146"/>
      <c r="F131" s="146"/>
      <c r="G131" s="146"/>
      <c r="H131" s="146"/>
      <c r="I131" s="146"/>
      <c r="J131" s="146"/>
      <c r="K131" s="146"/>
      <c r="L131" s="143"/>
    </row>
    <row r="132" spans="1:12" ht="20.25" x14ac:dyDescent="0.25">
      <c r="A132" s="135"/>
      <c r="B132" s="116"/>
      <c r="C132" s="146"/>
      <c r="D132" s="116"/>
      <c r="E132" s="146"/>
      <c r="F132" s="146"/>
      <c r="G132" s="146"/>
      <c r="H132" s="146"/>
      <c r="I132" s="146"/>
      <c r="J132" s="146"/>
      <c r="K132" s="146"/>
      <c r="L132" s="143"/>
    </row>
    <row r="133" spans="1:12" ht="20.25" x14ac:dyDescent="0.25">
      <c r="A133" s="135"/>
      <c r="B133" s="116"/>
      <c r="C133" s="146"/>
      <c r="D133" s="116"/>
      <c r="E133" s="146"/>
      <c r="F133" s="146"/>
      <c r="G133" s="146"/>
      <c r="H133" s="146"/>
      <c r="I133" s="146"/>
      <c r="J133" s="146"/>
      <c r="K133" s="146"/>
      <c r="L133" s="143"/>
    </row>
    <row r="134" spans="1:12" ht="20.25" x14ac:dyDescent="0.25">
      <c r="A134" s="135"/>
      <c r="B134" s="116"/>
      <c r="C134" s="146"/>
      <c r="D134" s="116"/>
      <c r="E134" s="146"/>
      <c r="F134" s="146"/>
      <c r="G134" s="146"/>
      <c r="H134" s="146"/>
      <c r="I134" s="146"/>
      <c r="J134" s="146"/>
      <c r="K134" s="146"/>
      <c r="L134" s="143"/>
    </row>
    <row r="135" spans="1:12" ht="20.25" x14ac:dyDescent="0.25">
      <c r="A135" s="135"/>
      <c r="B135" s="116"/>
      <c r="C135" s="146"/>
      <c r="D135" s="116"/>
      <c r="E135" s="146"/>
      <c r="F135" s="146"/>
      <c r="G135" s="146"/>
      <c r="H135" s="146"/>
      <c r="I135" s="146"/>
      <c r="J135" s="146"/>
      <c r="K135" s="143"/>
      <c r="L135" s="143"/>
    </row>
    <row r="136" spans="1:12" ht="20.25" x14ac:dyDescent="0.25">
      <c r="A136" s="135"/>
      <c r="B136" s="116"/>
      <c r="C136" s="146"/>
      <c r="D136" s="116"/>
      <c r="E136" s="146"/>
      <c r="F136" s="146"/>
      <c r="G136" s="146"/>
      <c r="H136" s="146"/>
      <c r="I136" s="146"/>
      <c r="J136" s="146"/>
      <c r="K136" s="146"/>
      <c r="L136" s="143"/>
    </row>
    <row r="137" spans="1:12" ht="20.25" x14ac:dyDescent="0.25">
      <c r="A137" s="135"/>
      <c r="B137" s="116"/>
      <c r="C137" s="146"/>
      <c r="D137" s="116"/>
      <c r="E137" s="146"/>
      <c r="F137" s="146"/>
      <c r="G137" s="146"/>
      <c r="H137" s="146"/>
      <c r="I137" s="146"/>
      <c r="J137" s="146"/>
      <c r="K137" s="146"/>
      <c r="L137" s="143"/>
    </row>
    <row r="138" spans="1:12" ht="20.25" x14ac:dyDescent="0.25">
      <c r="A138" s="135"/>
      <c r="B138" s="116"/>
      <c r="C138" s="146"/>
      <c r="D138" s="116"/>
      <c r="E138" s="146"/>
      <c r="F138" s="136"/>
      <c r="G138" s="136"/>
      <c r="H138" s="136"/>
      <c r="I138" s="146"/>
      <c r="J138" s="146"/>
      <c r="K138" s="146"/>
      <c r="L138" s="143"/>
    </row>
    <row r="139" spans="1:12" ht="20.25" x14ac:dyDescent="0.25">
      <c r="A139" s="135"/>
      <c r="B139" s="116"/>
      <c r="C139" s="136"/>
      <c r="D139" s="116"/>
      <c r="E139" s="146"/>
      <c r="F139" s="136"/>
      <c r="G139" s="136"/>
      <c r="H139" s="136"/>
      <c r="I139" s="146"/>
      <c r="J139" s="146"/>
      <c r="K139" s="146"/>
      <c r="L139" s="143"/>
    </row>
    <row r="140" spans="1:12" ht="20.25" x14ac:dyDescent="0.25">
      <c r="A140" s="135"/>
      <c r="B140" s="116"/>
      <c r="C140" s="136"/>
      <c r="D140" s="116"/>
      <c r="E140" s="146"/>
      <c r="F140" s="136"/>
      <c r="G140" s="136"/>
      <c r="H140" s="136"/>
      <c r="I140" s="146"/>
      <c r="J140" s="146"/>
      <c r="K140" s="146"/>
      <c r="L140" s="143"/>
    </row>
    <row r="141" spans="1:12" ht="20.25" x14ac:dyDescent="0.25">
      <c r="A141" s="135"/>
      <c r="B141" s="116"/>
      <c r="C141" s="136"/>
      <c r="D141" s="116"/>
      <c r="E141" s="146"/>
      <c r="F141" s="136"/>
      <c r="G141" s="136"/>
      <c r="H141" s="136"/>
      <c r="I141" s="146"/>
      <c r="J141" s="146"/>
      <c r="K141" s="146"/>
      <c r="L141" s="143"/>
    </row>
    <row r="142" spans="1:12" ht="20.25" x14ac:dyDescent="0.25">
      <c r="A142" s="135"/>
      <c r="B142" s="116"/>
      <c r="C142" s="136"/>
      <c r="D142" s="116"/>
      <c r="E142" s="146"/>
      <c r="F142" s="136"/>
      <c r="G142" s="136"/>
      <c r="H142" s="136"/>
      <c r="I142" s="146"/>
      <c r="J142" s="146"/>
      <c r="K142" s="146"/>
      <c r="L142" s="135"/>
    </row>
    <row r="143" spans="1:12" ht="20.25" x14ac:dyDescent="0.25">
      <c r="A143" s="135"/>
      <c r="B143" s="116"/>
      <c r="C143" s="136"/>
      <c r="D143" s="116"/>
      <c r="E143" s="146"/>
      <c r="F143" s="136"/>
      <c r="G143" s="136"/>
      <c r="H143" s="136"/>
      <c r="I143" s="146"/>
      <c r="J143" s="146"/>
      <c r="K143" s="149"/>
      <c r="L143" s="135"/>
    </row>
    <row r="144" spans="1:12" ht="20.25" x14ac:dyDescent="0.25">
      <c r="A144" s="135"/>
      <c r="B144" s="116"/>
      <c r="C144" s="136"/>
      <c r="D144" s="116"/>
      <c r="E144" s="146"/>
      <c r="F144" s="136"/>
      <c r="G144" s="136"/>
      <c r="H144" s="136"/>
      <c r="I144" s="142"/>
      <c r="J144" s="143"/>
      <c r="K144" s="143"/>
      <c r="L144" s="135"/>
    </row>
    <row r="145" spans="1:12" ht="20.25" x14ac:dyDescent="0.25">
      <c r="A145" s="135"/>
      <c r="B145" s="116"/>
      <c r="C145" s="136"/>
      <c r="D145" s="116"/>
      <c r="E145" s="146"/>
      <c r="F145" s="136"/>
      <c r="G145" s="136"/>
      <c r="H145" s="136"/>
      <c r="I145" s="142"/>
      <c r="J145" s="143"/>
      <c r="K145" s="143"/>
      <c r="L145" s="143"/>
    </row>
    <row r="146" spans="1:12" ht="20.25" x14ac:dyDescent="0.25">
      <c r="A146" s="135"/>
      <c r="B146" s="116"/>
      <c r="C146" s="136"/>
      <c r="D146" s="116"/>
      <c r="E146" s="146"/>
      <c r="F146" s="136"/>
      <c r="G146" s="136"/>
      <c r="H146" s="136"/>
      <c r="I146" s="142"/>
      <c r="J146" s="143"/>
      <c r="K146" s="143"/>
      <c r="L146" s="143"/>
    </row>
    <row r="147" spans="1:12" ht="20.25" x14ac:dyDescent="0.25">
      <c r="A147" s="135"/>
      <c r="B147" s="116"/>
      <c r="C147" s="146"/>
      <c r="D147" s="116"/>
      <c r="E147" s="146"/>
      <c r="F147" s="136"/>
      <c r="G147" s="136"/>
      <c r="H147" s="136"/>
      <c r="I147" s="142"/>
      <c r="J147" s="143"/>
      <c r="K147" s="143"/>
      <c r="L147" s="143"/>
    </row>
    <row r="148" spans="1:12" ht="20.25" x14ac:dyDescent="0.25">
      <c r="A148" s="135"/>
      <c r="B148" s="116"/>
      <c r="C148" s="136"/>
      <c r="D148" s="116"/>
      <c r="E148" s="146"/>
      <c r="F148" s="136"/>
      <c r="G148" s="136"/>
      <c r="H148" s="136"/>
      <c r="I148" s="142"/>
      <c r="J148" s="143"/>
      <c r="K148" s="143"/>
      <c r="L148" s="143"/>
    </row>
    <row r="149" spans="1:12" ht="20.25" x14ac:dyDescent="0.25">
      <c r="A149" s="135"/>
      <c r="B149" s="116"/>
      <c r="C149" s="141"/>
      <c r="D149" s="116"/>
      <c r="E149" s="146"/>
      <c r="F149" s="140"/>
      <c r="G149" s="140"/>
      <c r="H149" s="136"/>
      <c r="I149" s="142"/>
      <c r="J149" s="143"/>
      <c r="K149" s="143"/>
      <c r="L149" s="143"/>
    </row>
    <row r="150" spans="1:12" ht="20.25" x14ac:dyDescent="0.25">
      <c r="A150" s="135"/>
      <c r="B150" s="116"/>
      <c r="C150" s="146"/>
      <c r="D150" s="116"/>
      <c r="E150" s="146"/>
      <c r="F150" s="146"/>
      <c r="G150" s="146"/>
      <c r="H150" s="141"/>
      <c r="I150" s="142"/>
      <c r="J150" s="143"/>
      <c r="K150" s="143"/>
      <c r="L150" s="143"/>
    </row>
    <row r="151" spans="1:12" ht="20.25" x14ac:dyDescent="0.25">
      <c r="A151" s="135"/>
      <c r="B151" s="116"/>
      <c r="C151" s="146"/>
      <c r="D151" s="116"/>
      <c r="E151" s="146"/>
      <c r="F151" s="146"/>
      <c r="G151" s="146"/>
      <c r="H151" s="146"/>
      <c r="I151" s="142"/>
      <c r="J151" s="143"/>
      <c r="K151" s="143"/>
      <c r="L151" s="143"/>
    </row>
    <row r="152" spans="1:12" ht="20.25" x14ac:dyDescent="0.25">
      <c r="A152" s="135"/>
      <c r="B152" s="116"/>
      <c r="C152" s="147"/>
      <c r="D152" s="116"/>
      <c r="E152" s="147"/>
      <c r="F152" s="147"/>
      <c r="G152" s="147"/>
      <c r="H152" s="147"/>
      <c r="I152" s="142"/>
      <c r="J152" s="143"/>
      <c r="K152" s="143"/>
      <c r="L152" s="143"/>
    </row>
    <row r="153" spans="1:12" ht="20.25" x14ac:dyDescent="0.25">
      <c r="A153" s="135"/>
      <c r="B153" s="116"/>
      <c r="C153" s="116"/>
      <c r="D153" s="116"/>
      <c r="E153" s="146"/>
      <c r="F153" s="146"/>
      <c r="G153" s="146"/>
      <c r="H153" s="146"/>
      <c r="I153" s="138"/>
      <c r="J153" s="135"/>
      <c r="K153" s="146"/>
      <c r="L153" s="135"/>
    </row>
    <row r="154" spans="1:12" ht="20.25" x14ac:dyDescent="0.25">
      <c r="A154" s="135"/>
      <c r="B154" s="116"/>
      <c r="C154" s="146"/>
      <c r="D154" s="116"/>
      <c r="E154" s="118"/>
      <c r="F154" s="146"/>
      <c r="G154" s="146"/>
      <c r="H154" s="146"/>
      <c r="I154" s="146"/>
      <c r="J154" s="135"/>
      <c r="K154" s="146"/>
      <c r="L154" s="135"/>
    </row>
    <row r="155" spans="1:12" ht="20.25" x14ac:dyDescent="0.25">
      <c r="A155" s="135"/>
      <c r="B155" s="116"/>
      <c r="C155" s="146"/>
      <c r="D155" s="116"/>
      <c r="E155" s="146"/>
      <c r="F155" s="146"/>
      <c r="G155" s="146"/>
      <c r="H155" s="146"/>
      <c r="I155" s="138"/>
      <c r="J155" s="135"/>
      <c r="K155" s="135"/>
      <c r="L155" s="135"/>
    </row>
    <row r="156" spans="1:12" ht="20.25" x14ac:dyDescent="0.25">
      <c r="A156" s="135"/>
      <c r="B156" s="116"/>
      <c r="C156" s="146"/>
      <c r="D156" s="116"/>
      <c r="E156" s="146"/>
      <c r="F156" s="146"/>
      <c r="G156" s="146"/>
      <c r="H156" s="146"/>
      <c r="I156" s="142"/>
      <c r="J156" s="143"/>
      <c r="K156" s="135"/>
      <c r="L156" s="143"/>
    </row>
    <row r="157" spans="1:12" ht="20.25" x14ac:dyDescent="0.25">
      <c r="A157" s="135"/>
      <c r="B157" s="116"/>
      <c r="C157" s="146"/>
      <c r="D157" s="116"/>
      <c r="E157" s="118"/>
      <c r="F157" s="146"/>
      <c r="G157" s="146"/>
      <c r="H157" s="146"/>
      <c r="I157" s="142"/>
      <c r="J157" s="143"/>
      <c r="K157" s="146"/>
      <c r="L157" s="143"/>
    </row>
    <row r="158" spans="1:12" ht="20.25" x14ac:dyDescent="0.25">
      <c r="A158" s="135"/>
      <c r="B158" s="116"/>
      <c r="C158" s="146"/>
      <c r="D158" s="116"/>
      <c r="E158" s="118"/>
      <c r="F158" s="146"/>
      <c r="G158" s="146"/>
      <c r="H158" s="146"/>
      <c r="I158" s="142"/>
      <c r="J158" s="143"/>
      <c r="K158" s="146"/>
      <c r="L158" s="143"/>
    </row>
    <row r="159" spans="1:12" ht="20.25" x14ac:dyDescent="0.25">
      <c r="A159" s="135"/>
      <c r="B159" s="116"/>
      <c r="C159" s="146"/>
      <c r="D159" s="116"/>
      <c r="E159" s="118"/>
      <c r="F159" s="146"/>
      <c r="G159" s="146"/>
      <c r="H159" s="146"/>
      <c r="I159" s="142"/>
      <c r="J159" s="143"/>
      <c r="K159" s="143"/>
      <c r="L159" s="143"/>
    </row>
    <row r="160" spans="1:12" ht="20.25" x14ac:dyDescent="0.25">
      <c r="A160" s="135"/>
      <c r="B160" s="116"/>
      <c r="C160" s="146"/>
      <c r="D160" s="116"/>
      <c r="E160" s="118"/>
      <c r="F160" s="147"/>
      <c r="G160" s="147"/>
      <c r="H160" s="146"/>
      <c r="I160" s="142"/>
      <c r="J160" s="143"/>
      <c r="K160" s="143"/>
      <c r="L160" s="143"/>
    </row>
    <row r="161" spans="1:12" ht="20.25" x14ac:dyDescent="0.25">
      <c r="A161" s="135"/>
      <c r="B161" s="116"/>
      <c r="C161" s="146"/>
      <c r="D161" s="116"/>
      <c r="E161" s="146"/>
      <c r="F161" s="146"/>
      <c r="G161" s="146"/>
      <c r="H161" s="146"/>
      <c r="I161" s="142"/>
      <c r="J161" s="143"/>
      <c r="K161" s="143"/>
      <c r="L161" s="143"/>
    </row>
    <row r="162" spans="1:12" ht="20.25" x14ac:dyDescent="0.25">
      <c r="A162" s="135"/>
      <c r="B162" s="116"/>
      <c r="C162" s="146"/>
      <c r="D162" s="116"/>
      <c r="E162" s="146"/>
      <c r="F162" s="146"/>
      <c r="G162" s="146"/>
      <c r="H162" s="146"/>
      <c r="I162" s="142"/>
      <c r="J162" s="143"/>
      <c r="K162" s="143"/>
      <c r="L162" s="143"/>
    </row>
    <row r="163" spans="1:12" ht="20.25" x14ac:dyDescent="0.25">
      <c r="A163" s="135"/>
      <c r="B163" s="116"/>
      <c r="C163" s="146"/>
      <c r="D163" s="116"/>
      <c r="E163" s="146"/>
      <c r="F163" s="146"/>
      <c r="G163" s="146"/>
      <c r="H163" s="146"/>
      <c r="I163" s="142"/>
      <c r="J163" s="143"/>
      <c r="K163" s="143"/>
      <c r="L163" s="143"/>
    </row>
    <row r="164" spans="1:12" ht="20.25" x14ac:dyDescent="0.25">
      <c r="A164" s="135"/>
      <c r="B164" s="116"/>
      <c r="C164" s="116"/>
      <c r="D164" s="116"/>
      <c r="E164" s="146"/>
      <c r="F164" s="150"/>
      <c r="G164" s="146"/>
      <c r="H164" s="146"/>
      <c r="I164" s="142"/>
      <c r="J164" s="143"/>
      <c r="K164" s="143"/>
      <c r="L164" s="143"/>
    </row>
    <row r="165" spans="1:12" ht="20.25" x14ac:dyDescent="0.25">
      <c r="A165" s="135"/>
      <c r="B165" s="116"/>
      <c r="C165" s="146"/>
      <c r="D165" s="116"/>
      <c r="E165" s="146"/>
      <c r="F165" s="146"/>
      <c r="G165" s="146"/>
      <c r="H165" s="146"/>
      <c r="I165" s="142"/>
      <c r="J165" s="143"/>
      <c r="K165" s="143"/>
      <c r="L165" s="143"/>
    </row>
    <row r="166" spans="1:12" ht="20.25" x14ac:dyDescent="0.25">
      <c r="A166" s="135"/>
      <c r="B166" s="116"/>
      <c r="C166" s="146"/>
      <c r="D166" s="116"/>
      <c r="E166" s="146"/>
      <c r="F166" s="146"/>
      <c r="G166" s="150"/>
      <c r="H166" s="146"/>
      <c r="I166" s="142"/>
      <c r="J166" s="143"/>
      <c r="K166" s="143"/>
      <c r="L166" s="143"/>
    </row>
    <row r="167" spans="1:12" ht="20.25" x14ac:dyDescent="0.25">
      <c r="A167" s="135"/>
      <c r="B167" s="116"/>
      <c r="C167" s="146"/>
      <c r="D167" s="116"/>
      <c r="E167" s="146"/>
      <c r="F167" s="150"/>
      <c r="G167" s="146"/>
      <c r="H167" s="146"/>
      <c r="I167" s="142"/>
      <c r="J167" s="143"/>
      <c r="K167" s="143"/>
      <c r="L167" s="143"/>
    </row>
    <row r="168" spans="1:12" ht="20.25" x14ac:dyDescent="0.25">
      <c r="A168" s="135"/>
      <c r="B168" s="116"/>
      <c r="C168" s="116"/>
      <c r="D168" s="116"/>
      <c r="E168" s="146"/>
      <c r="F168" s="150"/>
      <c r="G168" s="146"/>
      <c r="H168" s="146"/>
      <c r="I168" s="142"/>
      <c r="J168" s="143"/>
      <c r="K168" s="143"/>
      <c r="L168" s="143"/>
    </row>
    <row r="169" spans="1:12" ht="20.25" x14ac:dyDescent="0.25">
      <c r="A169" s="135"/>
      <c r="B169" s="116"/>
      <c r="C169" s="146"/>
      <c r="D169" s="116"/>
      <c r="E169" s="118"/>
      <c r="F169" s="146"/>
      <c r="G169" s="146"/>
      <c r="H169" s="146"/>
      <c r="I169" s="142"/>
      <c r="J169" s="143"/>
      <c r="K169" s="143"/>
      <c r="L169" s="143"/>
    </row>
    <row r="170" spans="1:12" ht="20.25" x14ac:dyDescent="0.25">
      <c r="A170" s="135"/>
      <c r="B170" s="116"/>
      <c r="C170" s="146"/>
      <c r="D170" s="116"/>
      <c r="E170" s="146"/>
      <c r="F170" s="146"/>
      <c r="G170" s="146"/>
      <c r="H170" s="146"/>
      <c r="I170" s="142"/>
      <c r="J170" s="143"/>
      <c r="K170" s="143"/>
      <c r="L170" s="143"/>
    </row>
    <row r="171" spans="1:12" ht="20.25" x14ac:dyDescent="0.25">
      <c r="A171" s="135"/>
      <c r="B171" s="116"/>
      <c r="C171" s="146"/>
      <c r="D171" s="116"/>
      <c r="E171" s="146"/>
      <c r="F171" s="146"/>
      <c r="G171" s="150"/>
      <c r="H171" s="146"/>
      <c r="I171" s="142"/>
      <c r="J171" s="143"/>
      <c r="K171" s="143"/>
      <c r="L171" s="143"/>
    </row>
    <row r="172" spans="1:12" ht="20.25" x14ac:dyDescent="0.25">
      <c r="A172" s="135"/>
      <c r="B172" s="116"/>
      <c r="C172" s="146"/>
      <c r="D172" s="116"/>
      <c r="E172" s="118"/>
      <c r="F172" s="146"/>
      <c r="G172" s="146"/>
      <c r="H172" s="146"/>
      <c r="I172" s="142"/>
      <c r="J172" s="143"/>
      <c r="K172" s="143"/>
      <c r="L172" s="143"/>
    </row>
    <row r="173" spans="1:12" ht="20.25" x14ac:dyDescent="0.25">
      <c r="A173" s="135"/>
      <c r="B173" s="116"/>
      <c r="C173" s="146"/>
      <c r="D173" s="116"/>
      <c r="E173" s="118"/>
      <c r="F173" s="146"/>
      <c r="G173" s="146"/>
      <c r="H173" s="146"/>
      <c r="I173" s="142"/>
      <c r="J173" s="143"/>
      <c r="K173" s="143"/>
      <c r="L173" s="143"/>
    </row>
    <row r="174" spans="1:12" ht="20.25" x14ac:dyDescent="0.25">
      <c r="A174" s="135"/>
      <c r="B174" s="116"/>
      <c r="C174" s="116"/>
      <c r="D174" s="116"/>
      <c r="E174" s="148"/>
      <c r="F174" s="146"/>
      <c r="G174" s="146"/>
      <c r="H174" s="146"/>
      <c r="I174" s="142"/>
      <c r="J174" s="143"/>
      <c r="K174" s="143"/>
      <c r="L174" s="143"/>
    </row>
    <row r="175" spans="1:12" ht="20.25" x14ac:dyDescent="0.25">
      <c r="A175" s="135"/>
      <c r="B175" s="116"/>
      <c r="C175" s="116"/>
      <c r="D175" s="116"/>
      <c r="E175" s="146"/>
      <c r="F175" s="146"/>
      <c r="G175" s="146"/>
      <c r="H175" s="146"/>
      <c r="I175" s="142"/>
      <c r="J175" s="143"/>
      <c r="K175" s="143"/>
      <c r="L175" s="143"/>
    </row>
    <row r="176" spans="1:12" ht="20.25" x14ac:dyDescent="0.25">
      <c r="A176" s="135"/>
      <c r="B176" s="116"/>
      <c r="C176" s="116"/>
      <c r="D176" s="116"/>
      <c r="E176" s="146"/>
      <c r="F176" s="146"/>
      <c r="G176" s="146"/>
      <c r="H176" s="146"/>
      <c r="I176" s="138"/>
      <c r="J176" s="135"/>
      <c r="K176" s="135"/>
      <c r="L176" s="135"/>
    </row>
    <row r="177" spans="1:12" ht="20.25" x14ac:dyDescent="0.25">
      <c r="A177" s="135"/>
      <c r="B177" s="116"/>
      <c r="C177" s="116"/>
      <c r="D177" s="116"/>
      <c r="E177" s="146"/>
      <c r="F177" s="146"/>
      <c r="G177" s="146"/>
      <c r="H177" s="146"/>
      <c r="I177" s="138"/>
      <c r="J177" s="135"/>
      <c r="K177" s="135"/>
      <c r="L177" s="135"/>
    </row>
    <row r="178" spans="1:12" ht="20.25" x14ac:dyDescent="0.25">
      <c r="A178" s="135"/>
      <c r="B178" s="116"/>
      <c r="C178" s="146"/>
      <c r="D178" s="116"/>
      <c r="E178" s="135"/>
      <c r="F178" s="146"/>
      <c r="G178" s="146"/>
      <c r="H178" s="146"/>
      <c r="I178" s="138"/>
      <c r="J178" s="135"/>
      <c r="K178" s="135"/>
      <c r="L178" s="135"/>
    </row>
    <row r="179" spans="1:12" ht="20.25" x14ac:dyDescent="0.25">
      <c r="A179" s="135"/>
      <c r="B179" s="116"/>
      <c r="C179" s="146"/>
      <c r="D179" s="116"/>
      <c r="E179" s="146"/>
      <c r="F179" s="146"/>
      <c r="G179" s="146"/>
      <c r="H179" s="146"/>
      <c r="I179" s="138"/>
      <c r="J179" s="135"/>
      <c r="K179" s="135"/>
      <c r="L179" s="135"/>
    </row>
    <row r="180" spans="1:12" ht="20.25" x14ac:dyDescent="0.25">
      <c r="A180" s="135"/>
      <c r="B180" s="116"/>
      <c r="C180" s="146"/>
      <c r="D180" s="116"/>
      <c r="E180" s="146"/>
      <c r="F180" s="146"/>
      <c r="G180" s="146"/>
      <c r="H180" s="146"/>
      <c r="I180" s="138"/>
      <c r="J180" s="135"/>
      <c r="K180" s="135"/>
      <c r="L180" s="135"/>
    </row>
    <row r="181" spans="1:12" ht="20.25" x14ac:dyDescent="0.25">
      <c r="A181" s="135"/>
      <c r="B181" s="116"/>
      <c r="C181" s="146"/>
      <c r="D181" s="116"/>
      <c r="E181" s="118"/>
      <c r="F181" s="146"/>
      <c r="G181" s="146"/>
      <c r="H181" s="146"/>
      <c r="I181" s="138"/>
      <c r="J181" s="135"/>
      <c r="K181" s="135"/>
      <c r="L181" s="135"/>
    </row>
    <row r="182" spans="1:12" ht="20.25" x14ac:dyDescent="0.25">
      <c r="A182" s="135"/>
      <c r="B182" s="116"/>
      <c r="C182" s="116"/>
      <c r="D182" s="116"/>
      <c r="E182" s="146"/>
      <c r="F182" s="146"/>
      <c r="G182" s="146"/>
      <c r="H182" s="146"/>
      <c r="I182" s="138"/>
      <c r="J182" s="135"/>
      <c r="K182" s="135"/>
      <c r="L182" s="135"/>
    </row>
    <row r="183" spans="1:12" ht="20.25" x14ac:dyDescent="0.25">
      <c r="A183" s="135"/>
      <c r="B183" s="116"/>
      <c r="C183" s="116"/>
      <c r="D183" s="116"/>
      <c r="E183" s="146"/>
      <c r="F183" s="146"/>
      <c r="G183" s="146"/>
      <c r="H183" s="146"/>
      <c r="I183" s="138"/>
      <c r="J183" s="135"/>
      <c r="K183" s="135"/>
      <c r="L183" s="135"/>
    </row>
    <row r="184" spans="1:12" ht="20.25" x14ac:dyDescent="0.25">
      <c r="A184" s="135"/>
      <c r="B184" s="116"/>
      <c r="C184" s="116"/>
      <c r="D184" s="116"/>
      <c r="E184" s="146"/>
      <c r="F184" s="146"/>
      <c r="G184" s="146"/>
      <c r="H184" s="146"/>
      <c r="I184" s="138"/>
      <c r="J184" s="135"/>
      <c r="K184" s="135"/>
      <c r="L184" s="135"/>
    </row>
    <row r="185" spans="1:12" ht="20.25" x14ac:dyDescent="0.25">
      <c r="A185" s="135"/>
      <c r="B185" s="116"/>
      <c r="C185" s="116"/>
      <c r="D185" s="116"/>
      <c r="E185" s="146"/>
      <c r="F185" s="146"/>
      <c r="G185" s="146"/>
      <c r="H185" s="146"/>
      <c r="I185" s="138"/>
      <c r="J185" s="135"/>
      <c r="K185" s="135"/>
      <c r="L185" s="135"/>
    </row>
    <row r="186" spans="1:12" ht="20.25" x14ac:dyDescent="0.25">
      <c r="A186" s="135"/>
      <c r="B186" s="116"/>
      <c r="C186" s="116"/>
      <c r="D186" s="116"/>
      <c r="E186" s="146"/>
      <c r="F186" s="146"/>
      <c r="G186" s="146"/>
      <c r="H186" s="146"/>
      <c r="I186" s="138"/>
      <c r="J186" s="135"/>
      <c r="K186" s="135"/>
      <c r="L186" s="135"/>
    </row>
    <row r="187" spans="1:12" ht="20.25" x14ac:dyDescent="0.25">
      <c r="A187" s="135"/>
      <c r="B187" s="116"/>
      <c r="C187" s="116"/>
      <c r="D187" s="116"/>
      <c r="E187" s="146"/>
      <c r="F187" s="146"/>
      <c r="G187" s="146"/>
      <c r="H187" s="146"/>
      <c r="I187" s="138"/>
      <c r="J187" s="135"/>
      <c r="K187" s="135"/>
      <c r="L187" s="135"/>
    </row>
    <row r="188" spans="1:12" ht="20.25" x14ac:dyDescent="0.25">
      <c r="A188" s="135"/>
      <c r="B188" s="116"/>
      <c r="C188" s="116"/>
      <c r="D188" s="116"/>
      <c r="E188" s="146"/>
      <c r="F188" s="146"/>
      <c r="G188" s="146"/>
      <c r="H188" s="146"/>
      <c r="I188" s="138"/>
      <c r="J188" s="135"/>
      <c r="K188" s="135"/>
      <c r="L188" s="135"/>
    </row>
    <row r="189" spans="1:12" ht="20.25" x14ac:dyDescent="0.25">
      <c r="A189" s="135"/>
      <c r="B189" s="116"/>
      <c r="C189" s="146"/>
      <c r="D189" s="116"/>
      <c r="E189" s="146"/>
      <c r="F189" s="146"/>
      <c r="G189" s="146"/>
      <c r="H189" s="146"/>
      <c r="I189" s="138"/>
      <c r="J189" s="135"/>
      <c r="K189" s="135"/>
      <c r="L189" s="135"/>
    </row>
    <row r="190" spans="1:12" ht="20.25" x14ac:dyDescent="0.25">
      <c r="A190" s="151"/>
      <c r="B190" s="116"/>
      <c r="C190" s="152"/>
      <c r="D190" s="152"/>
      <c r="E190" s="152"/>
      <c r="F190" s="152"/>
      <c r="G190" s="152"/>
      <c r="H190" s="152"/>
      <c r="I190" s="153"/>
      <c r="J190" s="152"/>
      <c r="K190" s="152"/>
      <c r="L190" s="152"/>
    </row>
    <row r="191" spans="1:12" ht="20.25" x14ac:dyDescent="0.25">
      <c r="A191" s="111"/>
      <c r="B191" s="135"/>
      <c r="C191" s="135"/>
      <c r="D191" s="135"/>
      <c r="E191" s="137"/>
      <c r="F191" s="135"/>
      <c r="G191" s="135"/>
      <c r="H191" s="135"/>
      <c r="I191" s="139"/>
      <c r="J191" s="135"/>
      <c r="K191" s="135"/>
      <c r="L191" s="135"/>
    </row>
    <row r="192" spans="1:12" ht="20.25" x14ac:dyDescent="0.25">
      <c r="A192" s="133"/>
      <c r="B192" s="122"/>
      <c r="C192" s="122"/>
      <c r="D192" s="122"/>
      <c r="E192" s="131"/>
      <c r="F192" s="122"/>
      <c r="G192" s="122"/>
      <c r="H192" s="122"/>
      <c r="I192" s="132"/>
      <c r="J192" s="122"/>
      <c r="K192" s="122"/>
      <c r="L192" s="134"/>
    </row>
  </sheetData>
  <mergeCells count="14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M12"/>
  <sheetViews>
    <sheetView view="pageBreakPreview" zoomScale="85" zoomScaleNormal="70" zoomScaleSheetLayoutView="85" workbookViewId="0">
      <selection activeCell="A12" sqref="A12:XFD13"/>
    </sheetView>
  </sheetViews>
  <sheetFormatPr defaultColWidth="9.140625" defaultRowHeight="18.75" x14ac:dyDescent="0.25"/>
  <cols>
    <col min="1" max="1" width="8.140625" style="22" customWidth="1"/>
    <col min="2" max="2" width="14.28515625" style="24" customWidth="1"/>
    <col min="3" max="3" width="43" style="22" customWidth="1"/>
    <col min="4" max="4" width="26.85546875" style="24" customWidth="1"/>
    <col min="5" max="5" width="23.7109375" style="24" customWidth="1"/>
    <col min="6" max="6" width="26.5703125" style="24" customWidth="1"/>
    <col min="7" max="7" width="18.5703125" style="24" customWidth="1"/>
    <col min="8" max="8" width="21.7109375" style="24" customWidth="1"/>
    <col min="9" max="9" width="16.7109375" style="22" customWidth="1"/>
    <col min="10" max="12" width="15.7109375" style="22" customWidth="1"/>
    <col min="13" max="16" width="18.7109375" style="22" customWidth="1"/>
    <col min="17" max="22" width="15.7109375" style="22" customWidth="1"/>
    <col min="23" max="16384" width="9.140625" style="22"/>
  </cols>
  <sheetData>
    <row r="1" spans="1:13" ht="93.75" customHeight="1" x14ac:dyDescent="0.25">
      <c r="F1" s="185" t="s">
        <v>86</v>
      </c>
      <c r="G1" s="185"/>
      <c r="H1" s="185"/>
    </row>
    <row r="2" spans="1:13" x14ac:dyDescent="0.25">
      <c r="H2" s="49"/>
    </row>
    <row r="3" spans="1:13" ht="81.75" customHeight="1" x14ac:dyDescent="0.25">
      <c r="A3" s="193" t="s">
        <v>707</v>
      </c>
      <c r="B3" s="193"/>
      <c r="C3" s="193"/>
      <c r="D3" s="193"/>
      <c r="E3" s="193"/>
      <c r="F3" s="193"/>
      <c r="G3" s="193"/>
      <c r="H3" s="193"/>
      <c r="I3" s="23"/>
      <c r="J3" s="23"/>
      <c r="K3" s="23"/>
      <c r="L3" s="23"/>
    </row>
    <row r="4" spans="1:13" x14ac:dyDescent="0.25">
      <c r="H4" s="25"/>
    </row>
    <row r="5" spans="1:13" ht="45" customHeight="1" x14ac:dyDescent="0.25">
      <c r="A5" s="212" t="s">
        <v>13</v>
      </c>
      <c r="B5" s="212" t="s">
        <v>14</v>
      </c>
      <c r="C5" s="212" t="s">
        <v>54</v>
      </c>
      <c r="D5" s="212" t="s">
        <v>32</v>
      </c>
      <c r="E5" s="212" t="s">
        <v>10</v>
      </c>
      <c r="F5" s="192" t="s">
        <v>55</v>
      </c>
      <c r="G5" s="192"/>
      <c r="H5" s="212" t="s">
        <v>69</v>
      </c>
      <c r="M5" s="26"/>
    </row>
    <row r="6" spans="1:13" ht="126.75" customHeight="1" x14ac:dyDescent="0.25">
      <c r="A6" s="213"/>
      <c r="B6" s="213"/>
      <c r="C6" s="213"/>
      <c r="D6" s="213"/>
      <c r="E6" s="213"/>
      <c r="F6" s="56" t="s">
        <v>61</v>
      </c>
      <c r="G6" s="56" t="s">
        <v>64</v>
      </c>
      <c r="H6" s="213"/>
    </row>
    <row r="7" spans="1:13" ht="37.5" customHeight="1" x14ac:dyDescent="0.25">
      <c r="A7" s="27"/>
      <c r="B7" s="218" t="s">
        <v>708</v>
      </c>
      <c r="C7" s="219"/>
      <c r="D7" s="219"/>
      <c r="E7" s="219"/>
      <c r="F7" s="219"/>
      <c r="G7" s="219"/>
      <c r="H7" s="220"/>
    </row>
    <row r="8" spans="1:13" ht="78.75" customHeight="1" x14ac:dyDescent="0.25">
      <c r="A8" s="101"/>
      <c r="B8" s="101"/>
      <c r="C8" s="97"/>
      <c r="D8" s="97"/>
      <c r="E8" s="113"/>
      <c r="F8" s="96"/>
      <c r="G8" s="101"/>
      <c r="H8" s="112"/>
    </row>
    <row r="9" spans="1:13" ht="76.5" customHeight="1" x14ac:dyDescent="0.25">
      <c r="A9" s="101"/>
      <c r="B9" s="101"/>
      <c r="C9" s="97"/>
      <c r="D9" s="97"/>
      <c r="E9" s="113"/>
      <c r="F9" s="96"/>
      <c r="G9" s="101"/>
      <c r="H9" s="112"/>
    </row>
    <row r="10" spans="1:13" ht="84.75" customHeight="1" x14ac:dyDescent="0.25">
      <c r="A10" s="101"/>
      <c r="B10" s="101"/>
      <c r="C10" s="97"/>
      <c r="D10" s="97"/>
      <c r="E10" s="113"/>
      <c r="F10" s="96"/>
      <c r="G10" s="101"/>
      <c r="H10" s="112"/>
    </row>
    <row r="11" spans="1:13" ht="84.75" customHeight="1" x14ac:dyDescent="0.25">
      <c r="A11" s="101"/>
      <c r="B11" s="101"/>
      <c r="C11" s="97"/>
      <c r="D11" s="97"/>
      <c r="E11" s="113"/>
      <c r="F11" s="96"/>
      <c r="G11" s="101"/>
      <c r="H11" s="112"/>
    </row>
    <row r="12" spans="1:13" x14ac:dyDescent="0.25">
      <c r="B12" s="217" t="s">
        <v>80</v>
      </c>
      <c r="C12" s="217"/>
      <c r="D12" s="217"/>
      <c r="E12" s="217"/>
      <c r="F12" s="217"/>
      <c r="G12" s="217"/>
      <c r="H12" s="217"/>
    </row>
  </sheetData>
  <autoFilter ref="A5:M9" xr:uid="{00000000-0009-0000-0000-000005000000}">
    <filterColumn colId="6" showButton="0"/>
  </autoFilter>
  <mergeCells count="11">
    <mergeCell ref="B12:H12"/>
    <mergeCell ref="F1:H1"/>
    <mergeCell ref="H5:H6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P14"/>
  <sheetViews>
    <sheetView zoomScaleNormal="100" workbookViewId="0">
      <selection activeCell="D28" sqref="D28"/>
    </sheetView>
  </sheetViews>
  <sheetFormatPr defaultColWidth="9.140625" defaultRowHeight="15" x14ac:dyDescent="0.25"/>
  <cols>
    <col min="1" max="1" width="9.140625" style="64"/>
    <col min="2" max="2" width="27.7109375" style="69" customWidth="1"/>
    <col min="3" max="3" width="15.140625" style="68" customWidth="1"/>
    <col min="4" max="4" width="20.28515625" style="38" customWidth="1"/>
    <col min="5" max="5" width="26.42578125" style="38" customWidth="1"/>
    <col min="6" max="7" width="19.140625" style="38" customWidth="1"/>
    <col min="8" max="8" width="18.140625" style="38" customWidth="1"/>
    <col min="9" max="16384" width="9.140625" style="38"/>
  </cols>
  <sheetData>
    <row r="1" spans="1:16" ht="60.75" customHeight="1" x14ac:dyDescent="0.25">
      <c r="F1" s="201" t="s">
        <v>114</v>
      </c>
      <c r="G1" s="179"/>
      <c r="H1" s="179"/>
    </row>
    <row r="2" spans="1:16" x14ac:dyDescent="0.25">
      <c r="F2" s="179"/>
      <c r="G2" s="179"/>
      <c r="H2" s="179"/>
    </row>
    <row r="3" spans="1:16" ht="46.5" customHeight="1" x14ac:dyDescent="0.25">
      <c r="A3" s="224" t="s">
        <v>113</v>
      </c>
      <c r="B3" s="224"/>
      <c r="C3" s="224"/>
      <c r="D3" s="224"/>
      <c r="E3" s="224"/>
      <c r="F3" s="224"/>
      <c r="G3" s="224"/>
      <c r="H3" s="224"/>
    </row>
    <row r="4" spans="1:16" x14ac:dyDescent="0.25">
      <c r="H4" s="79"/>
    </row>
    <row r="5" spans="1:16" s="65" customFormat="1" ht="43.5" customHeight="1" x14ac:dyDescent="0.25">
      <c r="A5" s="221" t="s">
        <v>13</v>
      </c>
      <c r="B5" s="221" t="s">
        <v>112</v>
      </c>
      <c r="C5" s="221" t="s">
        <v>111</v>
      </c>
      <c r="D5" s="225" t="s">
        <v>110</v>
      </c>
      <c r="E5" s="226"/>
      <c r="F5" s="221" t="s">
        <v>109</v>
      </c>
      <c r="G5" s="221" t="s">
        <v>108</v>
      </c>
      <c r="H5" s="221" t="s">
        <v>107</v>
      </c>
    </row>
    <row r="6" spans="1:16" s="65" customFormat="1" ht="105" customHeight="1" x14ac:dyDescent="0.25">
      <c r="A6" s="222"/>
      <c r="B6" s="222"/>
      <c r="C6" s="222"/>
      <c r="D6" s="78" t="s">
        <v>106</v>
      </c>
      <c r="E6" s="78" t="s">
        <v>105</v>
      </c>
      <c r="F6" s="222"/>
      <c r="G6" s="222"/>
      <c r="H6" s="222"/>
    </row>
    <row r="7" spans="1:16" x14ac:dyDescent="0.25">
      <c r="A7" s="73">
        <v>1</v>
      </c>
      <c r="B7" s="76"/>
      <c r="C7" s="77"/>
      <c r="D7" s="74"/>
      <c r="E7" s="74"/>
      <c r="F7" s="74"/>
      <c r="G7" s="74"/>
      <c r="H7" s="74"/>
    </row>
    <row r="8" spans="1:16" x14ac:dyDescent="0.25">
      <c r="A8" s="73">
        <f>+A7+1</f>
        <v>2</v>
      </c>
      <c r="B8" s="76"/>
      <c r="C8" s="75"/>
      <c r="D8" s="74"/>
      <c r="E8" s="74"/>
      <c r="F8" s="74"/>
      <c r="G8" s="74"/>
      <c r="H8" s="74"/>
    </row>
    <row r="9" spans="1:16" x14ac:dyDescent="0.25">
      <c r="A9" s="73">
        <f>+A8+1</f>
        <v>3</v>
      </c>
      <c r="B9" s="76"/>
      <c r="C9" s="75"/>
      <c r="D9" s="74"/>
      <c r="E9" s="74"/>
      <c r="F9" s="74"/>
      <c r="G9" s="74"/>
      <c r="H9" s="74"/>
    </row>
    <row r="10" spans="1:16" x14ac:dyDescent="0.25">
      <c r="A10" s="73">
        <f>+A9+1</f>
        <v>4</v>
      </c>
      <c r="B10" s="72"/>
      <c r="C10" s="71"/>
      <c r="D10" s="70"/>
      <c r="E10" s="70"/>
      <c r="F10" s="70"/>
      <c r="G10" s="70"/>
      <c r="H10" s="70"/>
    </row>
    <row r="11" spans="1:16" x14ac:dyDescent="0.25">
      <c r="A11" s="73">
        <f>+A10+1</f>
        <v>5</v>
      </c>
      <c r="B11" s="72"/>
      <c r="C11" s="71"/>
      <c r="D11" s="70"/>
      <c r="E11" s="70"/>
      <c r="F11" s="70"/>
      <c r="G11" s="70"/>
      <c r="H11" s="70"/>
    </row>
    <row r="12" spans="1:16" x14ac:dyDescent="0.25">
      <c r="A12" s="73">
        <f>+A11+1</f>
        <v>6</v>
      </c>
      <c r="B12" s="72"/>
      <c r="C12" s="71"/>
      <c r="D12" s="70"/>
      <c r="E12" s="70"/>
      <c r="F12" s="70"/>
      <c r="G12" s="70"/>
      <c r="H12" s="70"/>
    </row>
    <row r="14" spans="1:16" ht="18.75" x14ac:dyDescent="0.25">
      <c r="A14" s="223" t="s">
        <v>104</v>
      </c>
      <c r="B14" s="223"/>
      <c r="C14" s="223"/>
      <c r="D14" s="223"/>
      <c r="E14" s="223"/>
      <c r="F14" s="223"/>
      <c r="G14" s="223"/>
      <c r="H14" s="223"/>
      <c r="I14" s="39"/>
      <c r="J14" s="39"/>
      <c r="K14" s="39"/>
      <c r="L14" s="39"/>
      <c r="M14" s="39"/>
      <c r="N14" s="39"/>
      <c r="O14" s="39"/>
      <c r="P14" s="39"/>
    </row>
  </sheetData>
  <mergeCells count="11">
    <mergeCell ref="G5:G6"/>
    <mergeCell ref="A14:H14"/>
    <mergeCell ref="F1:H1"/>
    <mergeCell ref="F2:H2"/>
    <mergeCell ref="A3:H3"/>
    <mergeCell ref="D5:E5"/>
    <mergeCell ref="C5:C6"/>
    <mergeCell ref="B5:B6"/>
    <mergeCell ref="A5:A6"/>
    <mergeCell ref="F5:F6"/>
    <mergeCell ref="H5:H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K23"/>
  <sheetViews>
    <sheetView topLeftCell="A4" workbookViewId="0">
      <selection activeCell="H37" sqref="H37"/>
    </sheetView>
  </sheetViews>
  <sheetFormatPr defaultColWidth="9.140625" defaultRowHeight="15" x14ac:dyDescent="0.25"/>
  <cols>
    <col min="1" max="1" width="9.140625" style="66"/>
    <col min="2" max="2" width="35" style="69" customWidth="1"/>
    <col min="3" max="3" width="12.85546875" style="69" customWidth="1"/>
    <col min="4" max="5" width="12.85546875" style="68" customWidth="1"/>
    <col min="6" max="6" width="17.28515625" style="38" customWidth="1"/>
    <col min="7" max="7" width="17.140625" style="38" customWidth="1"/>
    <col min="8" max="10" width="15" style="38" customWidth="1"/>
    <col min="11" max="11" width="16.140625" style="38" customWidth="1"/>
    <col min="12" max="16384" width="9.140625" style="38"/>
  </cols>
  <sheetData>
    <row r="1" spans="1:11" ht="73.5" customHeight="1" x14ac:dyDescent="0.25">
      <c r="H1" s="177" t="s">
        <v>115</v>
      </c>
      <c r="I1" s="178"/>
      <c r="J1" s="178"/>
      <c r="K1" s="178"/>
    </row>
    <row r="2" spans="1:11" ht="70.150000000000006" customHeight="1" x14ac:dyDescent="0.25">
      <c r="A2" s="224" t="s">
        <v>116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25">
      <c r="K3" s="79"/>
    </row>
    <row r="4" spans="1:11" s="67" customFormat="1" ht="33" customHeight="1" x14ac:dyDescent="0.25">
      <c r="A4" s="221" t="s">
        <v>13</v>
      </c>
      <c r="B4" s="221" t="s">
        <v>117</v>
      </c>
      <c r="C4" s="221" t="s">
        <v>118</v>
      </c>
      <c r="D4" s="221" t="s">
        <v>119</v>
      </c>
      <c r="E4" s="221" t="s">
        <v>120</v>
      </c>
      <c r="F4" s="225" t="s">
        <v>110</v>
      </c>
      <c r="G4" s="226"/>
      <c r="H4" s="221" t="s">
        <v>121</v>
      </c>
      <c r="I4" s="221" t="s">
        <v>108</v>
      </c>
      <c r="J4" s="221" t="s">
        <v>122</v>
      </c>
      <c r="K4" s="221" t="s">
        <v>123</v>
      </c>
    </row>
    <row r="5" spans="1:11" s="67" customFormat="1" ht="105.75" customHeight="1" x14ac:dyDescent="0.25">
      <c r="A5" s="222"/>
      <c r="B5" s="222"/>
      <c r="C5" s="222"/>
      <c r="D5" s="222"/>
      <c r="E5" s="222"/>
      <c r="F5" s="78" t="s">
        <v>124</v>
      </c>
      <c r="G5" s="78" t="s">
        <v>105</v>
      </c>
      <c r="H5" s="222"/>
      <c r="I5" s="222"/>
      <c r="J5" s="222"/>
      <c r="K5" s="222"/>
    </row>
    <row r="6" spans="1:11" ht="19.5" customHeight="1" x14ac:dyDescent="0.25">
      <c r="A6" s="80" t="s">
        <v>125</v>
      </c>
      <c r="B6" s="81" t="s">
        <v>126</v>
      </c>
      <c r="C6" s="76"/>
      <c r="D6" s="77"/>
      <c r="E6" s="77"/>
      <c r="F6" s="74"/>
      <c r="G6" s="74"/>
      <c r="H6" s="74"/>
      <c r="I6" s="74"/>
      <c r="J6" s="74"/>
      <c r="K6" s="74"/>
    </row>
    <row r="7" spans="1:11" ht="19.5" customHeight="1" x14ac:dyDescent="0.25">
      <c r="A7" s="80"/>
      <c r="B7" s="81"/>
      <c r="C7" s="76"/>
      <c r="D7" s="77"/>
      <c r="E7" s="77"/>
      <c r="F7" s="74"/>
      <c r="G7" s="74"/>
      <c r="H7" s="74"/>
      <c r="I7" s="74"/>
      <c r="J7" s="74"/>
      <c r="K7" s="74"/>
    </row>
    <row r="8" spans="1:11" ht="19.5" customHeight="1" x14ac:dyDescent="0.25">
      <c r="A8" s="80"/>
      <c r="B8" s="81"/>
      <c r="C8" s="76"/>
      <c r="D8" s="77"/>
      <c r="E8" s="77"/>
      <c r="F8" s="74"/>
      <c r="G8" s="74"/>
      <c r="H8" s="74"/>
      <c r="I8" s="74"/>
      <c r="J8" s="74"/>
      <c r="K8" s="74"/>
    </row>
    <row r="9" spans="1:11" ht="19.5" customHeight="1" x14ac:dyDescent="0.25">
      <c r="A9" s="80" t="s">
        <v>127</v>
      </c>
      <c r="B9" s="81" t="s">
        <v>128</v>
      </c>
      <c r="C9" s="76"/>
      <c r="D9" s="77"/>
      <c r="E9" s="77"/>
      <c r="F9" s="74"/>
      <c r="G9" s="74"/>
      <c r="H9" s="74"/>
      <c r="I9" s="74"/>
      <c r="J9" s="74"/>
      <c r="K9" s="74"/>
    </row>
    <row r="10" spans="1:11" ht="19.5" customHeight="1" x14ac:dyDescent="0.25">
      <c r="A10" s="80"/>
      <c r="B10" s="81"/>
      <c r="C10" s="76"/>
      <c r="D10" s="77"/>
      <c r="E10" s="77"/>
      <c r="F10" s="74"/>
      <c r="G10" s="74"/>
      <c r="H10" s="74"/>
      <c r="I10" s="74"/>
      <c r="J10" s="74"/>
      <c r="K10" s="74"/>
    </row>
    <row r="11" spans="1:11" ht="19.5" customHeight="1" x14ac:dyDescent="0.25">
      <c r="A11" s="80"/>
      <c r="B11" s="81"/>
      <c r="C11" s="76"/>
      <c r="D11" s="77"/>
      <c r="E11" s="77"/>
      <c r="F11" s="74"/>
      <c r="G11" s="74"/>
      <c r="H11" s="74"/>
      <c r="I11" s="74"/>
      <c r="J11" s="74"/>
      <c r="K11" s="74"/>
    </row>
    <row r="12" spans="1:11" ht="19.5" customHeight="1" x14ac:dyDescent="0.25">
      <c r="A12" s="80" t="s">
        <v>129</v>
      </c>
      <c r="B12" s="81" t="s">
        <v>130</v>
      </c>
      <c r="C12" s="76"/>
      <c r="D12" s="77"/>
      <c r="E12" s="77"/>
      <c r="F12" s="74"/>
      <c r="G12" s="74"/>
      <c r="H12" s="74"/>
      <c r="I12" s="74"/>
      <c r="J12" s="74"/>
      <c r="K12" s="74"/>
    </row>
    <row r="13" spans="1:11" ht="19.5" customHeight="1" x14ac:dyDescent="0.25">
      <c r="A13" s="80"/>
      <c r="B13" s="81"/>
      <c r="C13" s="76"/>
      <c r="D13" s="77"/>
      <c r="E13" s="77"/>
      <c r="F13" s="74"/>
      <c r="G13" s="74"/>
      <c r="H13" s="74"/>
      <c r="I13" s="74"/>
      <c r="J13" s="74"/>
      <c r="K13" s="74"/>
    </row>
    <row r="14" spans="1:11" ht="19.5" customHeight="1" x14ac:dyDescent="0.25">
      <c r="A14" s="80"/>
      <c r="B14" s="81"/>
      <c r="C14" s="76"/>
      <c r="D14" s="77"/>
      <c r="E14" s="77"/>
      <c r="F14" s="74"/>
      <c r="G14" s="74"/>
      <c r="H14" s="74"/>
      <c r="I14" s="74"/>
      <c r="J14" s="74"/>
      <c r="K14" s="74"/>
    </row>
    <row r="15" spans="1:11" ht="30" customHeight="1" x14ac:dyDescent="0.25">
      <c r="A15" s="80" t="s">
        <v>131</v>
      </c>
      <c r="B15" s="81" t="s">
        <v>132</v>
      </c>
      <c r="C15" s="76"/>
      <c r="D15" s="77"/>
      <c r="E15" s="77"/>
      <c r="F15" s="74"/>
      <c r="G15" s="74"/>
      <c r="H15" s="74"/>
      <c r="I15" s="74"/>
      <c r="J15" s="74"/>
      <c r="K15" s="74"/>
    </row>
    <row r="16" spans="1:11" ht="19.5" customHeight="1" x14ac:dyDescent="0.25">
      <c r="A16" s="80"/>
      <c r="B16" s="81"/>
      <c r="C16" s="76"/>
      <c r="D16" s="77"/>
      <c r="E16" s="77"/>
      <c r="F16" s="74"/>
      <c r="G16" s="74"/>
      <c r="H16" s="74"/>
      <c r="I16" s="74"/>
      <c r="J16" s="74"/>
      <c r="K16" s="74"/>
    </row>
    <row r="17" spans="1:11" ht="19.5" customHeight="1" x14ac:dyDescent="0.25">
      <c r="A17" s="80"/>
      <c r="B17" s="81"/>
      <c r="C17" s="76"/>
      <c r="D17" s="77"/>
      <c r="E17" s="77"/>
      <c r="F17" s="74"/>
      <c r="G17" s="74"/>
      <c r="H17" s="74"/>
      <c r="I17" s="74"/>
      <c r="J17" s="74"/>
      <c r="K17" s="74"/>
    </row>
    <row r="18" spans="1:11" ht="19.5" customHeight="1" x14ac:dyDescent="0.25">
      <c r="A18" s="80" t="s">
        <v>133</v>
      </c>
      <c r="B18" s="81" t="s">
        <v>134</v>
      </c>
      <c r="C18" s="76"/>
      <c r="D18" s="77"/>
      <c r="E18" s="77"/>
      <c r="F18" s="74"/>
      <c r="G18" s="74"/>
      <c r="H18" s="74"/>
      <c r="I18" s="74"/>
      <c r="J18" s="74"/>
      <c r="K18" s="74"/>
    </row>
    <row r="19" spans="1:11" ht="19.5" customHeight="1" x14ac:dyDescent="0.25">
      <c r="A19" s="80"/>
      <c r="B19" s="81"/>
      <c r="C19" s="76"/>
      <c r="D19" s="77"/>
      <c r="E19" s="77"/>
      <c r="F19" s="74"/>
      <c r="G19" s="74"/>
      <c r="H19" s="74"/>
      <c r="I19" s="74"/>
      <c r="J19" s="74"/>
      <c r="K19" s="74"/>
    </row>
    <row r="20" spans="1:11" ht="19.5" customHeight="1" x14ac:dyDescent="0.25">
      <c r="A20" s="80"/>
      <c r="B20" s="81"/>
      <c r="C20" s="76"/>
      <c r="D20" s="77"/>
      <c r="E20" s="77"/>
      <c r="F20" s="74"/>
      <c r="G20" s="74"/>
      <c r="H20" s="74"/>
      <c r="I20" s="74"/>
      <c r="J20" s="74"/>
      <c r="K20" s="74"/>
    </row>
    <row r="21" spans="1:11" ht="19.5" customHeight="1" x14ac:dyDescent="0.25">
      <c r="A21" s="80" t="s">
        <v>135</v>
      </c>
      <c r="B21" s="81" t="s">
        <v>136</v>
      </c>
      <c r="C21" s="76"/>
      <c r="D21" s="77"/>
      <c r="E21" s="77"/>
      <c r="F21" s="74"/>
      <c r="G21" s="74"/>
      <c r="H21" s="74"/>
      <c r="I21" s="74"/>
      <c r="J21" s="74"/>
      <c r="K21" s="74"/>
    </row>
    <row r="22" spans="1:11" ht="19.5" customHeight="1" x14ac:dyDescent="0.25">
      <c r="A22" s="73"/>
      <c r="B22" s="81"/>
      <c r="C22" s="76"/>
      <c r="D22" s="77"/>
      <c r="E22" s="77"/>
      <c r="F22" s="74"/>
      <c r="G22" s="74"/>
      <c r="H22" s="74"/>
      <c r="I22" s="74"/>
      <c r="J22" s="74"/>
      <c r="K22" s="74"/>
    </row>
    <row r="23" spans="1:11" ht="19.5" customHeight="1" x14ac:dyDescent="0.25">
      <c r="A23" s="73"/>
      <c r="B23" s="76"/>
      <c r="C23" s="76"/>
      <c r="D23" s="75"/>
      <c r="E23" s="75"/>
      <c r="F23" s="74"/>
      <c r="G23" s="74"/>
      <c r="H23" s="74"/>
      <c r="I23" s="74"/>
      <c r="J23" s="74"/>
      <c r="K23" s="74"/>
    </row>
  </sheetData>
  <mergeCells count="12"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25"/>
  <sheetViews>
    <sheetView workbookViewId="0">
      <selection activeCell="F9" sqref="F9"/>
    </sheetView>
  </sheetViews>
  <sheetFormatPr defaultRowHeight="15" x14ac:dyDescent="0.25"/>
  <cols>
    <col min="1" max="1" width="9.140625" style="38"/>
    <col min="2" max="2" width="18.140625" style="38" customWidth="1"/>
    <col min="3" max="3" width="34.140625" style="38" customWidth="1"/>
    <col min="4" max="4" width="22.85546875" style="38" customWidth="1"/>
    <col min="5" max="6" width="25.5703125" style="38" customWidth="1"/>
    <col min="7" max="16384" width="9.140625" style="38"/>
  </cols>
  <sheetData>
    <row r="1" spans="1:18" ht="77.25" customHeight="1" x14ac:dyDescent="0.25">
      <c r="E1" s="177" t="s">
        <v>137</v>
      </c>
      <c r="F1" s="178"/>
    </row>
    <row r="3" spans="1:18" ht="48" customHeight="1" x14ac:dyDescent="0.25">
      <c r="A3" s="227" t="s">
        <v>138</v>
      </c>
      <c r="B3" s="227"/>
      <c r="C3" s="227"/>
      <c r="D3" s="227"/>
      <c r="E3" s="227"/>
      <c r="F3" s="227"/>
      <c r="G3" s="82"/>
      <c r="H3" s="82"/>
      <c r="I3" s="82"/>
    </row>
    <row r="5" spans="1:18" ht="28.5" x14ac:dyDescent="0.25">
      <c r="A5" s="80" t="s">
        <v>13</v>
      </c>
      <c r="B5" s="80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66"/>
      <c r="H5" s="66"/>
      <c r="I5" s="66"/>
      <c r="J5" s="83"/>
      <c r="K5" s="83"/>
      <c r="L5" s="83"/>
      <c r="M5" s="83"/>
      <c r="N5" s="83"/>
      <c r="O5" s="83"/>
      <c r="P5" s="83"/>
      <c r="Q5" s="83"/>
      <c r="R5" s="83"/>
    </row>
    <row r="6" spans="1:18" x14ac:dyDescent="0.25">
      <c r="A6" s="84"/>
      <c r="B6" s="84"/>
      <c r="C6" s="84"/>
      <c r="D6" s="70"/>
      <c r="E6" s="70"/>
      <c r="F6" s="70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x14ac:dyDescent="0.25">
      <c r="A7" s="84"/>
      <c r="B7" s="84"/>
      <c r="C7" s="84"/>
      <c r="D7" s="70"/>
      <c r="E7" s="70"/>
      <c r="F7" s="70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x14ac:dyDescent="0.25">
      <c r="A8" s="84"/>
      <c r="B8" s="84"/>
      <c r="C8" s="84"/>
      <c r="D8" s="70"/>
      <c r="E8" s="70"/>
      <c r="F8" s="70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x14ac:dyDescent="0.25">
      <c r="A9" s="84"/>
      <c r="B9" s="84"/>
      <c r="C9" s="84"/>
      <c r="D9" s="70"/>
      <c r="E9" s="70"/>
      <c r="F9" s="70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x14ac:dyDescent="0.25">
      <c r="A10" s="84"/>
      <c r="B10" s="84"/>
      <c r="C10" s="84"/>
      <c r="D10" s="70"/>
      <c r="E10" s="70"/>
      <c r="F10" s="70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x14ac:dyDescent="0.25">
      <c r="A11" s="84"/>
      <c r="B11" s="84"/>
      <c r="C11" s="84"/>
      <c r="D11" s="70"/>
      <c r="E11" s="70"/>
      <c r="F11" s="70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x14ac:dyDescent="0.25">
      <c r="A12" s="84"/>
      <c r="B12" s="84"/>
      <c r="C12" s="84"/>
      <c r="D12" s="70"/>
      <c r="E12" s="70"/>
      <c r="F12" s="70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1:18" x14ac:dyDescent="0.25">
      <c r="A13" s="84"/>
      <c r="B13" s="84"/>
      <c r="C13" s="84"/>
      <c r="D13" s="70"/>
      <c r="E13" s="70"/>
      <c r="F13" s="70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x14ac:dyDescent="0.25">
      <c r="A14" s="84"/>
      <c r="B14" s="84"/>
      <c r="C14" s="84"/>
      <c r="D14" s="70"/>
      <c r="E14" s="70"/>
      <c r="F14" s="70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spans="1:18" x14ac:dyDescent="0.25"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18" x14ac:dyDescent="0.25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spans="4:18" x14ac:dyDescent="0.25"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4:18" x14ac:dyDescent="0.25"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spans="4:18" x14ac:dyDescent="0.25"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4:18" x14ac:dyDescent="0.25"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spans="4:18" x14ac:dyDescent="0.25"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2" spans="4:18" x14ac:dyDescent="0.25"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spans="4:18" x14ac:dyDescent="0.25"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4:18" x14ac:dyDescent="0.25"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4:18" x14ac:dyDescent="0.25"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</sheetData>
  <mergeCells count="2">
    <mergeCell ref="E1:F1"/>
    <mergeCell ref="A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Zuxridin Raxmatov</cp:lastModifiedBy>
  <cp:lastPrinted>2022-03-16T10:01:46Z</cp:lastPrinted>
  <dcterms:created xsi:type="dcterms:W3CDTF">2020-01-15T07:42:43Z</dcterms:created>
  <dcterms:modified xsi:type="dcterms:W3CDTF">2023-10-12T08:52:45Z</dcterms:modified>
</cp:coreProperties>
</file>