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z.raxmatov\Documents\"/>
    </mc:Choice>
  </mc:AlternateContent>
  <xr:revisionPtr revIDLastSave="0" documentId="8_{427B643A-81D5-4C88-8ED2-69D5212692B8}" xr6:coauthVersionLast="47" xr6:coauthVersionMax="47" xr10:uidLastSave="{00000000-0000-0000-0000-000000000000}"/>
  <bookViews>
    <workbookView xWindow="-120" yWindow="-120" windowWidth="29040" windowHeight="15720" tabRatio="790" activeTab="2" xr2:uid="{00000000-000D-0000-FFFF-FFFF00000000}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7-илова" sheetId="26" r:id="rId7"/>
    <sheet name="8-илова " sheetId="28" r:id="rId8"/>
    <sheet name="9 илова" sheetId="29" r:id="rId9"/>
    <sheet name="10 илова " sheetId="30" r:id="rId10"/>
    <sheet name="11 илова" sheetId="31" r:id="rId11"/>
    <sheet name="12 илова" sheetId="32" r:id="rId12"/>
    <sheet name="13 илова" sheetId="33" r:id="rId13"/>
    <sheet name="14-илова " sheetId="13" r:id="rId14"/>
    <sheet name="15-илова" sheetId="14" r:id="rId15"/>
    <sheet name="ГТК" sheetId="23" state="hidden" r:id="rId16"/>
  </sheets>
  <definedNames>
    <definedName name="_xlnm._FilterDatabase" localSheetId="3" hidden="1">'4-илова '!$A$4:$Y$5</definedName>
    <definedName name="_xlnm._FilterDatabase" localSheetId="4" hidden="1">'5-илова'!$A$5:$L$84</definedName>
    <definedName name="_xlnm._FilterDatabase" localSheetId="5" hidden="1">'6-илова '!$A$5:$M$9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'5-илова'!$5:$5</definedName>
    <definedName name="_xlnm.Print_Titles" localSheetId="5">'6-илова '!$5:$5</definedName>
    <definedName name="_xlnm.Print_Area" localSheetId="9">'10 илова '!$A$1:$L$15</definedName>
    <definedName name="_xlnm.Print_Area" localSheetId="14">'15-илова'!$A$1:$J$13</definedName>
    <definedName name="_xlnm.Print_Area" localSheetId="1">'2-илова'!$A$1:$J$12</definedName>
    <definedName name="_xlnm.Print_Area" localSheetId="3">'4-илова '!$A$1:$L$7</definedName>
    <definedName name="_xlnm.Print_Area" localSheetId="4">'5-илова'!$A$1:$L$107</definedName>
    <definedName name="_xlnm.Print_Area" localSheetId="5">'6-илова '!$A$1:$H$13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L84" i="7"/>
  <c r="L83" i="7"/>
  <c r="L82" i="7"/>
  <c r="L81" i="7"/>
  <c r="L80" i="7"/>
  <c r="L79" i="7"/>
  <c r="L78" i="7"/>
  <c r="L77" i="7"/>
  <c r="L76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1" i="7"/>
  <c r="L50" i="7"/>
  <c r="L49" i="7"/>
  <c r="L48" i="7"/>
  <c r="L47" i="7"/>
  <c r="L46" i="7"/>
  <c r="L45" i="7"/>
  <c r="L44" i="7"/>
  <c r="L43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0" i="7"/>
  <c r="L19" i="7"/>
  <c r="L85" i="7" s="1"/>
  <c r="L18" i="7"/>
  <c r="L17" i="7"/>
  <c r="L16" i="7"/>
  <c r="L15" i="7"/>
  <c r="L14" i="7"/>
  <c r="L13" i="7"/>
  <c r="L12" i="7"/>
  <c r="L11" i="7"/>
  <c r="L10" i="7"/>
  <c r="L8" i="7"/>
  <c r="L7" i="7"/>
  <c r="C15" i="9" l="1"/>
  <c r="C16" i="9" l="1"/>
  <c r="H9" i="11" l="1"/>
  <c r="I9" i="11"/>
  <c r="A6" i="32" l="1"/>
  <c r="A7" i="32" s="1"/>
  <c r="A8" i="32" s="1"/>
  <c r="A9" i="32" s="1"/>
  <c r="A10" i="32" s="1"/>
  <c r="A11" i="32" s="1"/>
  <c r="A12" i="32" s="1"/>
  <c r="A13" i="32" s="1"/>
  <c r="A14" i="32" s="1"/>
  <c r="A6" i="31"/>
  <c r="A7" i="31" s="1"/>
  <c r="A8" i="31" s="1"/>
  <c r="A9" i="31" s="1"/>
  <c r="A10" i="31" s="1"/>
  <c r="A11" i="31" s="1"/>
  <c r="A12" i="31" s="1"/>
  <c r="A13" i="31" s="1"/>
  <c r="A14" i="31" s="1"/>
  <c r="A8" i="26" l="1"/>
  <c r="A9" i="26" s="1"/>
  <c r="A10" i="26" s="1"/>
  <c r="A11" i="26" s="1"/>
  <c r="A12" i="26" s="1"/>
  <c r="H11" i="13" l="1"/>
  <c r="G11" i="13"/>
  <c r="A9" i="23" l="1"/>
  <c r="A10" i="23" s="1"/>
  <c r="A11" i="23" s="1"/>
  <c r="A12" i="23" s="1"/>
  <c r="A13" i="23" s="1"/>
  <c r="A14" i="23" s="1"/>
  <c r="A15" i="23" s="1"/>
  <c r="A16" i="23" s="1"/>
  <c r="A17" i="23" s="1"/>
  <c r="F28" i="13" l="1"/>
  <c r="E28" i="13"/>
  <c r="D28" i="13"/>
  <c r="A26" i="13"/>
  <c r="A27" i="13" s="1"/>
  <c r="F19" i="13" l="1"/>
  <c r="E19" i="13"/>
  <c r="D19" i="13" l="1"/>
  <c r="A17" i="13"/>
  <c r="A18" i="13" s="1"/>
  <c r="I11" i="13" l="1"/>
  <c r="K11" i="13"/>
  <c r="F11" i="13"/>
  <c r="E11" i="13"/>
  <c r="D11" i="13"/>
  <c r="A9" i="13"/>
  <c r="A10" i="13" s="1"/>
  <c r="A12" i="9" l="1"/>
  <c r="A13" i="9" s="1"/>
  <c r="A14" i="9" s="1"/>
</calcChain>
</file>

<file path=xl/sharedStrings.xml><?xml version="1.0" encoding="utf-8"?>
<sst xmlns="http://schemas.openxmlformats.org/spreadsheetml/2006/main" count="886" uniqueCount="434">
  <si>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</si>
  <si>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</si>
  <si>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</si>
  <si>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</si>
  <si>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</si>
  <si>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</si>
  <si>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</si>
  <si>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</si>
  <si>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</si>
  <si>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</si>
  <si>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</si>
  <si>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</si>
  <si>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МАЪЛУМОТ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</si>
  <si>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</si>
  <si>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</si>
  <si>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</si>
  <si>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</si>
  <si>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</si>
  <si>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Жами</t>
  </si>
  <si>
    <t>Сўндирилиши муддати</t>
  </si>
  <si>
    <t>№</t>
  </si>
  <si>
    <t>Амалга оширилган ишлар</t>
  </si>
  <si>
    <t>Кредит олувчилар номи</t>
  </si>
  <si>
    <t>Субсидия олувчилар номи</t>
  </si>
  <si>
    <t>Маблағ ажратилиши юзасидан асословчи хужжат номи ва санаси</t>
  </si>
  <si>
    <t>Ажратилиши тартиби</t>
  </si>
  <si>
    <t>МАЪЛУМОТЛАР</t>
  </si>
  <si>
    <t>Кредитлар бўйича:</t>
  </si>
  <si>
    <t>Субсидиялар бўйича:</t>
  </si>
  <si>
    <t>Фоиз ставкаси</t>
  </si>
  <si>
    <t>Жойлашган ҳудуд
(вилоят, туман (шаҳар)</t>
  </si>
  <si>
    <t xml:space="preserve">Молиялаштириш манбаси* </t>
  </si>
  <si>
    <t>Молиялаштириш манбаси*</t>
  </si>
  <si>
    <t xml:space="preserve">Маблағ ажратилишидан кўзланган мақсад </t>
  </si>
  <si>
    <t>Қўшимча манба номи</t>
  </si>
  <si>
    <t>Қўшимча манба ҳисобидан маблағ ажратилиши бўйича маҳаллий давлат органининг қарори</t>
  </si>
  <si>
    <t>рақами</t>
  </si>
  <si>
    <t>санаси</t>
  </si>
  <si>
    <t>Маблағ ажратилишидан кўзланган мақсад*</t>
  </si>
  <si>
    <t>*Изоҳ: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эттирилади.</t>
  </si>
  <si>
    <t>Маблағ ажратилган ташкилот</t>
  </si>
  <si>
    <t>Депозитлар бўйича</t>
  </si>
  <si>
    <t>Фоизи</t>
  </si>
  <si>
    <t>Шартнома рақами ва санаси</t>
  </si>
  <si>
    <t>Депозит жойлаштирилган банк номи</t>
  </si>
  <si>
    <t>Муддати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</si>
  <si>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</si>
  <si>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</si>
  <si>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</si>
  <si>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</si>
  <si>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</si>
  <si>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</si>
  <si>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</si>
  <si>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</si>
  <si>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</si>
  <si>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</si>
  <si>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</si>
  <si>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</si>
  <si>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</si>
  <si>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</si>
  <si>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</si>
  <si>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</si>
  <si>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</si>
  <si>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</si>
  <si>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</si>
  <si>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Ажратилган маблағ миқдори
(минг сўм)</t>
  </si>
  <si>
    <t>Молиялаштирилган маблағ
(минг сўм)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</si>
  <si>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</si>
  <si>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</si>
  <si>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</si>
  <si>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Ажратилган маблағ 
(минг сўм)</t>
  </si>
  <si>
    <t>Жойлаштирилган маблағ
 (минг сўм)</t>
  </si>
  <si>
    <t>Т/Р</t>
  </si>
  <si>
    <t>Шаклланган қўшимча маблағ миқдори</t>
  </si>
  <si>
    <t>х</t>
  </si>
  <si>
    <t>Ажратилган кредит маблағларининг қайтарилиши</t>
  </si>
  <si>
    <t>Асосий қарз</t>
  </si>
  <si>
    <t>Фоиз тўловлари</t>
  </si>
  <si>
    <t>Жарима ва пенялар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</si>
  <si>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</si>
  <si>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</si>
  <si>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</si>
  <si>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</si>
  <si>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</si>
  <si>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</si>
  <si>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5-ИЛОВА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</si>
  <si>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</si>
  <si>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14-ИЛОВА</t>
  </si>
  <si>
    <t>Бюджет жараёнининг очиқлигини таъминлаш 
мақсадида расмий веб-сайтларда маълумотларни 
жойлаштириш тартиби тўғрисидаги низомга
15-ИЛОВА</t>
  </si>
  <si>
    <t>ягона ижтимоий солиқ</t>
  </si>
  <si>
    <t>Маълумот мавжуд эмас</t>
  </si>
  <si>
    <t>Маълумотлар мавжуд эмас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</si>
  <si>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</si>
  <si>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</si>
  <si>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</si>
  <si>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</si>
  <si>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</si>
  <si>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</si>
  <si>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</si>
  <si>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</si>
  <si>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</si>
  <si>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</si>
  <si>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</si>
  <si>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</si>
  <si>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</si>
  <si>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</si>
  <si>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</si>
  <si>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</si>
  <si>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</si>
  <si>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</si>
  <si>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</si>
  <si>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</si>
  <si>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</si>
  <si>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Бюджетдан ташқари маблағлар</t>
  </si>
  <si>
    <r>
      <t xml:space="preserve"> 2021 йил 1-ярим йилликда    
Ўрмон хўжалиги давлат қўмитаси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</si>
  <si>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t>Бюджетдан ташқари жамғарма маблағлари</t>
  </si>
  <si>
    <t>*Изоҳ: Давлат бюджети тўғрисидаги қонунда белгиланган биринчи даражали бюджет маблағлари тақсимловчилар бўйича тўлдирилади.</t>
  </si>
  <si>
    <t>Йил давомида
қўшимча ажратилган маблағлар асосида
(минг сўм)</t>
  </si>
  <si>
    <t>Йил бошида учун тасдиқланган дастур асосида (минг сўм)</t>
  </si>
  <si>
    <t>Ажратилган маблағнинг ўзлаштирилиши (%)</t>
  </si>
  <si>
    <t>Бажарилган ишлар ва харажатларнинг миқдори
 (минг сўм)</t>
  </si>
  <si>
    <t>Молиялаштирил-ган маблағ
(минг сўм)</t>
  </si>
  <si>
    <t>Режалаштирилган маблағ</t>
  </si>
  <si>
    <t>Объект сони</t>
  </si>
  <si>
    <t>Биринчи даражали бюджет маблағлари тақсимловчи номи*</t>
  </si>
  <si>
    <t xml:space="preserve"> 20____ йилда
Ўзбекистон Республикасининг Давлат бюджетидан молиялаштириладиган ижтимоий ва ишлаб чиқариш инфратузилмасини ривожлантириш
дастурларининг ижро этилиши тўғрисидаги 
МАЪЛУМОТ</t>
  </si>
  <si>
    <t>Бюджет жараёнининг очиқлигини таъминлаш 
мақсадида расмий веб-сайтларда маълумотларни 
жойлаштириш тартиби тўғрисидаги низомга
7-ИЛОВА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</si>
  <si>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</si>
  <si>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 xml:space="preserve"> 20____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</si>
  <si>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Объект номи ва манзили</t>
  </si>
  <si>
    <t>Амалга ошириш муддати</t>
  </si>
  <si>
    <t>Ўлчов бирлиги</t>
  </si>
  <si>
    <t>Лойиҳа қуввати</t>
  </si>
  <si>
    <t>Молиялаш-тирилган маблағ
(минг сўм)</t>
  </si>
  <si>
    <t>Ажратилган маблағнинг ўзлаш-тирилиши (%)</t>
  </si>
  <si>
    <t>Дастурга киритиш учун асос</t>
  </si>
  <si>
    <t>Йил бошида учун тасдиқланган дастур асосида
(минг сўм)</t>
  </si>
  <si>
    <t>I</t>
  </si>
  <si>
    <t>Янги қурилиш</t>
  </si>
  <si>
    <t>II</t>
  </si>
  <si>
    <t>Реконструкция</t>
  </si>
  <si>
    <t>III</t>
  </si>
  <si>
    <t>Жиҳозлаш</t>
  </si>
  <si>
    <t>IV</t>
  </si>
  <si>
    <t>Кейинги йиллар лойиҳа қидирув ишлари учун</t>
  </si>
  <si>
    <t>V</t>
  </si>
  <si>
    <t>Кредитор қарздорликни қоплаш</t>
  </si>
  <si>
    <t>VI</t>
  </si>
  <si>
    <t>Мукаммал таъмирлаш</t>
  </si>
  <si>
    <t>Бюджет жараёнининг очиқлигини таъминлаш 
мақсадида расмий веб-сайтларда маълумотларни 
жойлаштириш тартиби тўғрисидаги низомга
9-ИЛОВА</t>
  </si>
  <si>
    <r>
      <t xml:space="preserve">Тақдим этилган солиқ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</si>
  <si>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Солиқ тури</t>
  </si>
  <si>
    <t>Имтиёз номи</t>
  </si>
  <si>
    <t>Хуқуқий хужжат тури</t>
  </si>
  <si>
    <t>Хужжат рақами ва санаси</t>
  </si>
  <si>
    <t>Имтиёзнинг амал қилиш муддати</t>
  </si>
  <si>
    <t>Бюджет жараёнининг очиқлигини таъминлаш 
мақсадида расмий веб-сайтларда маълумотларни 
жойлаштириш тартиби тўғрисидаги низомга
10-ИЛОВА</t>
  </si>
  <si>
    <r>
      <t xml:space="preserve">Тақдим этилган божхона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</si>
  <si>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Хужжат тури</t>
  </si>
  <si>
    <t>Хужжат рақами</t>
  </si>
  <si>
    <t>Хужжат тасдиқланган сана</t>
  </si>
  <si>
    <t>Хужжат номи</t>
  </si>
  <si>
    <t>Ҳужжатнинг тузилмавий бирлиги</t>
  </si>
  <si>
    <t>Кучга кириш санаси</t>
  </si>
  <si>
    <t>Хужжатнинг амал қилиш муддати</t>
  </si>
  <si>
    <t>Имтиёз тури</t>
  </si>
  <si>
    <t>Имтиёз берилган соҳа номи</t>
  </si>
  <si>
    <t>Божхона тўлови</t>
  </si>
  <si>
    <t>Акциз солиғи</t>
  </si>
  <si>
    <t>ҚҚС</t>
  </si>
  <si>
    <t>Бюджет жараёнининг очиқлигини таъминлаш 
мақсадида расмий веб-сайтларда маълумотларни 
жойлаштириш тартиби тўғрисидаги низомга
11-ИЛОВА</t>
  </si>
  <si>
    <t xml:space="preserve"> 20____ йилда
Тадбиркорлик субъектларига тақдим этилган солиқ имтиёзлари тўғрисида
МАЪЛУМОТ</t>
  </si>
  <si>
    <t>Жами имтиёз суммаси
(минг сўм)</t>
  </si>
  <si>
    <t>Бюджет жараёнининг очиқлигини таъминлаш 
мақсадида расмий веб-сайтларда маълумотларни 
жойлаштириш тартиби тўғрисидаги низомга
12-ИЛОВА</t>
  </si>
  <si>
    <t xml:space="preserve"> 20____ йилда
Тадбиркорлик субъектларига тақдим этилган божхона имтиёзлари тўғрисида
МАЪЛУМОТ</t>
  </si>
  <si>
    <r>
      <rPr>
        <sz val="12"/>
        <rFont val="Times New Roman"/>
        <family val="1"/>
        <charset val="204"/>
      </rPr>
      <t>Бюджет жараёнининг очиқлигини таъминлаш 
мақсадида расмий веб-сайтларда маълумотларни жойлаштириш тартиби тўғрисидаги низомга
13-ИЛОВА</t>
    </r>
    <r>
      <rPr>
        <b/>
        <sz val="12"/>
        <rFont val="Times New Roman"/>
        <family val="1"/>
        <charset val="204"/>
      </rPr>
      <t xml:space="preserve">
</t>
    </r>
  </si>
  <si>
    <t xml:space="preserve"> 20____ йилда
Ўзбекистон Республикасининг Давлат молиявий назорат органлари томонидан ўтказилган назорат тадбирлари юзасидагн
МАЪЛУМОТ</t>
  </si>
  <si>
    <t>Р  Е  Ж  А С  И *</t>
  </si>
  <si>
    <t>Назорат тадбирлари мазмуни</t>
  </si>
  <si>
    <t xml:space="preserve"> Ўтказиш санаси</t>
  </si>
  <si>
    <t>Объектлар номи</t>
  </si>
  <si>
    <t>*Ҳар чорак якунлари бўйича ўтказилган назорат тадбирлари натижалари юзасидан вазирликлар ва ҳудудлар кесимида маълумот тақдим этилади.</t>
  </si>
  <si>
    <t>Ўзбекистон Республикасининг Давлат бюджети, Бюджетдан ташқари жамғарма маблағлари</t>
  </si>
  <si>
    <t>дона</t>
  </si>
  <si>
    <t>хизмат</t>
  </si>
  <si>
    <t xml:space="preserve"> Бюджет ташкилотининг номланиши</t>
  </si>
  <si>
    <t>Тест синовларини ўтказишга мўлжалланган катта сиғимли бино қурилиши</t>
  </si>
  <si>
    <t>бюджетдан ташқари фаолиятни ривожлантириш жамғармаси</t>
  </si>
  <si>
    <t>Қорақалпоғистон Рес. хокимлиги инжиниринг компанияси</t>
  </si>
  <si>
    <t>Тўғридан тўғри</t>
  </si>
  <si>
    <r>
      <t xml:space="preserve">Давлат тест маркази қўшимча манбалари ҳисобидан харид қилинган товарлар ҳамда хизматлар, қурилиш, реконструкция қилиш ва таъмирлаш
ишлари олиб борилаётган объектлар рўйхати, шунингдек қурилиш-таъмирлаш ишларининг молиялаштирилиши тўғрисида
МАЪЛУМОТ
 </t>
    </r>
    <r>
      <rPr>
        <b/>
        <sz val="11"/>
        <color theme="1"/>
        <rFont val="Times New Roman"/>
        <family val="1"/>
        <charset val="204"/>
      </rPr>
      <t xml:space="preserve">
</t>
    </r>
  </si>
  <si>
    <t>1.</t>
  </si>
  <si>
    <t>2023 йил июн</t>
  </si>
  <si>
    <t>минг сўмда</t>
  </si>
  <si>
    <t>Хоразм вилояти инжиниринг компанияси</t>
  </si>
  <si>
    <t>1-чорак</t>
  </si>
  <si>
    <t>Ягона етказиб берувчи</t>
  </si>
  <si>
    <t>23</t>
  </si>
  <si>
    <t>24</t>
  </si>
  <si>
    <t>25</t>
  </si>
  <si>
    <t>26</t>
  </si>
  <si>
    <t>кг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</si>
  <si>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</si>
  <si>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</si>
  <si>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</si>
  <si>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</si>
  <si>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</si>
  <si>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</si>
  <si>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</si>
  <si>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</si>
  <si>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</si>
  <si>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</si>
  <si>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</si>
  <si>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</si>
  <si>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</si>
  <si>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</si>
  <si>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</si>
  <si>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</si>
  <si>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</si>
  <si>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</si>
  <si>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</si>
  <si>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</si>
  <si>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</si>
  <si>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</si>
  <si>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Бюджет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</si>
  <si>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</si>
  <si>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</si>
  <si>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</si>
  <si>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</si>
  <si>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</si>
  <si>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</si>
  <si>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</si>
  <si>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</si>
  <si>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</si>
  <si>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</si>
  <si>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</si>
  <si>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</si>
  <si>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</si>
  <si>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</si>
  <si>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Телекоммуникация хизматлари</t>
  </si>
  <si>
    <t>ГФС ГКСИ и ТТРУз</t>
  </si>
  <si>
    <t>Иссиқлик қуввати</t>
  </si>
  <si>
    <t>ой</t>
  </si>
  <si>
    <t>Қўриқлаш хизмати</t>
  </si>
  <si>
    <t>Табиий газ</t>
  </si>
  <si>
    <t>Худудгазтаъминот АЖ</t>
  </si>
  <si>
    <t>Телекоммуникация хизматлари-интернет Андижон вилоятига</t>
  </si>
  <si>
    <t>Телекоммуникация хизматлари-интернет</t>
  </si>
  <si>
    <t>Малака ошириш</t>
  </si>
  <si>
    <t>киши</t>
  </si>
  <si>
    <t>Телекоммуникация хизматлари-телефон</t>
  </si>
  <si>
    <t>Совуқ сув</t>
  </si>
  <si>
    <t>куб метр</t>
  </si>
  <si>
    <t>Бензин</t>
  </si>
  <si>
    <t>OOO UNG Petro</t>
  </si>
  <si>
    <t>Пудратчи ташкилоти томонидан тендер асосида</t>
  </si>
  <si>
    <t>Сирдарё шаҳар ҳокимлиги инжиниринг компанияси</t>
  </si>
  <si>
    <t>Сурхондарё вилояти ҳокимлиги инжиниринг компанияси</t>
  </si>
  <si>
    <t>Хоразм вилояти ҳокимлиги инжиниринг компанияси</t>
  </si>
  <si>
    <t>Фельъегерлик хизмати</t>
  </si>
  <si>
    <t xml:space="preserve"> 2022 йил 9- ойликда 
Давлат тест маркази Давлат мақсадли жамғармалардан ажратилган субсидиялар, кредитлар ҳамда тижорат банкларига жойлаштирилган депозитлар тўғрисидаги</t>
  </si>
  <si>
    <t>Ўзбекистон Республикаси Олий таълим, фан ва инновациялар вазирлиги ҳузуридаги билим ва малакаларни баҳолаш агентлиги</t>
  </si>
  <si>
    <t xml:space="preserve"> 2023 йил 1-чоракда 
Ўзбекистон Республикаси Олий таълим, фан ва инновациялар вазирлиги ҳузуридаги Билим ва малакаларни  баҳолаш агентлигининг бюджетдан ажратилган маблағларнинг  тақсимоти тўғрисида </t>
  </si>
  <si>
    <t xml:space="preserve"> 2023 йил 1-чоракда
Ўзбекистон Республикаси Олий таълим,фан ва инновациялар вазирлиги ҳузуридаги Билим ва малакаларни баҳолаш агентлиги ҳисобидан амалга оширилаётган лойиҳаларнинг ижроси тўғрисидаги
МАЪЛУМОТЛАР</t>
  </si>
  <si>
    <t>Сирдарё вилояти инжиниринг компанияси</t>
  </si>
  <si>
    <t xml:space="preserve"> 2023 йил 1-чоракда 
Ўзбекистон Республикаси Олий таълим, фан ва инновациялар вазирлиги ҳузуридаги Билим ва малакаларни баҳолаш агентлиги томонидан ўтказилган танловлар (тендерлар) ва амалга оширилган давлат харидлари тўғрисидаги
МАЪЛУМОТЛАР</t>
  </si>
  <si>
    <t>231100421371005/ 713/23</t>
  </si>
  <si>
    <t>231100101197663/1973</t>
  </si>
  <si>
    <t>"Veolia Energy Tashkent" МЧЖ-20214000005144859002-00842</t>
  </si>
  <si>
    <t>"Veolia Energy Tashkent" МЧЖ-</t>
  </si>
  <si>
    <t>231100101272955/17348-М</t>
  </si>
  <si>
    <t>231100101263140/26834</t>
  </si>
  <si>
    <t>ГУП Сувсоз</t>
  </si>
  <si>
    <t>231100101268138/22504</t>
  </si>
  <si>
    <t>Электр энергия</t>
  </si>
  <si>
    <t>"HUDUDIY ELEKTR TARMOQLARI"Asiyadorlik jamiyati-</t>
  </si>
  <si>
    <t>231100101262827/2377</t>
  </si>
  <si>
    <t>231100241241518/16</t>
  </si>
  <si>
    <t>Интернет</t>
  </si>
  <si>
    <t>231100241241882/6999/NET-371</t>
  </si>
  <si>
    <t>"O`ZBEKTELEKOM" АЖ-20210000704074838066-00401</t>
  </si>
  <si>
    <t>"O`ZBEKTELEKOM" АЖ</t>
  </si>
  <si>
    <t xml:space="preserve">Чиқинди </t>
  </si>
  <si>
    <t>231100611218222/40233</t>
  </si>
  <si>
    <t>TOSHKENT SHAHAR HOKIMLIGI HUZURIDAGI MAXSUSTRANS ISHLAB CHIQARISH BOSHQARMASI DA-20210000400118948017-00425</t>
  </si>
  <si>
    <t>"O`ZBEKTELEKOM" АЖ-20210000404074838035-00401</t>
  </si>
  <si>
    <t>УзР Марказий Давлат архиви-23402000300100001010-00014</t>
  </si>
  <si>
    <t>"Киберхавфсизлик маркази" ДУК-20210000400953339007-00401</t>
  </si>
  <si>
    <t>"O`ZBEKTELEKOM" АЖ-20210000204074838428-00401</t>
  </si>
  <si>
    <t>"O`ZBEKTELEKOM" АЖ-20210000404074838382-00401</t>
  </si>
  <si>
    <t>"O`ZBEKTELEKOM" АЖ-20210000104074838308-00401</t>
  </si>
  <si>
    <t>"O`ZBEKTELEKOM" АЖ-20210000104074838118-00363</t>
  </si>
  <si>
    <t>"O`ZBEKTELEKOM" АЖ-20210000004074838363-00401</t>
  </si>
  <si>
    <t>"O`ZBEKTELEKOM" АЖ-20210000704074838379-00401</t>
  </si>
  <si>
    <t>"O`ZBEKTELEKOM" АЖ-20210000304074838418-00401</t>
  </si>
  <si>
    <t>"UNICON-SOFT" МЧЖ-20208000800809354003-01018</t>
  </si>
  <si>
    <t>ЧП "Gsey group"-20208000300759511001-00974</t>
  </si>
  <si>
    <t>YATT ARIPOVA MASTURA JALILOVNA-20218000205621852001-00419</t>
  </si>
  <si>
    <t>DREAM RAY ENERGY-20208000805586516001-01102</t>
  </si>
  <si>
    <t>"DAVLAT AXBOROT TIZIMLARINI YARATISH VA QO`LLAB QUVVATLASH-20208000904198204001-00445</t>
  </si>
  <si>
    <t>OOO TOP CONTACT-20208000804954806001-00996</t>
  </si>
  <si>
    <t>Электронный кооперационный портал Республики Узбекистан-23402000300100001010-00014</t>
  </si>
  <si>
    <t>STAMP PRINT SHI MAS`ULIYATI CHEKLANGAN JAMIYAT-20208000005564496001-00981</t>
  </si>
  <si>
    <t>OOO ''CONTACT ELIT''-20208000305322992001-01122</t>
  </si>
  <si>
    <t>Лабодин О.С.-20218000805411211002-01122</t>
  </si>
  <si>
    <t>"GROSS INSURANCE" МЧЖ-20208000904944157037-01115</t>
  </si>
  <si>
    <t>ООО"PLOMBA COM UZ"-20208000705148759001-00397</t>
  </si>
  <si>
    <t>O'ZBEKTELEKOM-20210000404074838035-00401</t>
  </si>
  <si>
    <t>ООО Coscom-20208000000457913001-00440</t>
  </si>
  <si>
    <t>Давлат тилида иш юритиш асосларини укитиш ва малака ошириш маркази-20210000705257238001-00996</t>
  </si>
  <si>
    <t>"HUDUDGAZTA`MINOT" AJ-22634000205113960500-00440</t>
  </si>
  <si>
    <t>"Абдугани Шохрухбек буюк истикбол курувчи" МЧЖ-20208000300595735001-00088</t>
  </si>
  <si>
    <t>"O`ZBEKTELEKOM" АЖ-20210000204074838426-00401</t>
  </si>
  <si>
    <t>"Uzdigital TV" МЧЖ-20208000404813150001-00401</t>
  </si>
  <si>
    <t>UNIVERSAL MOBILE SYSTEMS МЧЖ-20214000300381984001-00401</t>
  </si>
  <si>
    <t>"DAVLAT AXBOROT TIZIMLARINI YARATISH VA QOLLAB QUVATLASH BOYICHA YAGONA INTEGR-"-20208000904198204001-00445</t>
  </si>
  <si>
    <t>ЧП "AMALGAMA"-20208000600116638001-01028</t>
  </si>
  <si>
    <t>Республика махсус алока богламаси ДУК-20210000200155276007-00401</t>
  </si>
  <si>
    <t>ДАВЛАТ ХАВФСИЗЛИК ХИЗМАТИ АКАДЕМИЯСИ-21506000800447952001-00014</t>
  </si>
  <si>
    <t>Unversalxarid-20208000105594105001-01075</t>
  </si>
  <si>
    <t>Бухоро ХЭТК АЖ-22636000300487303330-00440</t>
  </si>
  <si>
    <t>"O`ZBEKISTON POCHTASI" АЖ-20210000900155266001-00401</t>
  </si>
  <si>
    <t>Бухоро вилоят "Сувокава" ДУК-22638000300309412330-00088</t>
  </si>
  <si>
    <t>OOO "GLOBAL TASH PROGRESS"-20208000800616419001-01095</t>
  </si>
  <si>
    <t>"O`ZBEKTELEKOM" АЖ-20210000504074838073-00401</t>
  </si>
  <si>
    <t>"O`ZBEKTELEKOM" АЖ-20210000804074838412-00401</t>
  </si>
  <si>
    <t>"O`ZBEKTELEKOM" АЖ-20210000504074838088-00401</t>
  </si>
  <si>
    <t>"O`ZBEKTELEKOM" АЖ-20210000804074838397-00401</t>
  </si>
  <si>
    <t>"O`ZBEKTELEKOM" АЖ-20210000704074838356-00401</t>
  </si>
  <si>
    <t>"O`ZBEKTELEKOM" АЖ-20210000504074838334-00401</t>
  </si>
  <si>
    <t>"O`ZBEKTELEKOM" АЖ-20210000204074838423-00401</t>
  </si>
  <si>
    <t>AK-SARAY BIZNES TRADE MCHJ-20208000305572748001-00440</t>
  </si>
  <si>
    <t>ЯТТ ХАСАНОВ АЗИЗ МИРКОМИЛОВИЧ-20218000205560453001-00205</t>
  </si>
  <si>
    <t>OSIYO DON GROUP  MCHJ-20208000905288985001-01046</t>
  </si>
  <si>
    <t>200794653</t>
  </si>
  <si>
    <t>305907639</t>
  </si>
  <si>
    <t>203366731</t>
  </si>
  <si>
    <t>305109680</t>
  </si>
  <si>
    <t>304816143</t>
  </si>
  <si>
    <t>42911660600021</t>
  </si>
  <si>
    <t>310005485</t>
  </si>
  <si>
    <t>204118319</t>
  </si>
  <si>
    <t>302194668</t>
  </si>
  <si>
    <t>307442330</t>
  </si>
  <si>
    <t>309831541</t>
  </si>
  <si>
    <t>308049367</t>
  </si>
  <si>
    <t>32005780360024</t>
  </si>
  <si>
    <t>207135501</t>
  </si>
  <si>
    <t>306908754</t>
  </si>
  <si>
    <t>201788904</t>
  </si>
  <si>
    <t>307387233</t>
  </si>
  <si>
    <t>306605769</t>
  </si>
  <si>
    <t>303831260</t>
  </si>
  <si>
    <t>207027936</t>
  </si>
  <si>
    <t>303020732</t>
  </si>
  <si>
    <t>201143536</t>
  </si>
  <si>
    <t>201440547</t>
  </si>
  <si>
    <t>202234169</t>
  </si>
  <si>
    <t>310068313</t>
  </si>
  <si>
    <t>201188400</t>
  </si>
  <si>
    <t>200833833</t>
  </si>
  <si>
    <t>201513859</t>
  </si>
  <si>
    <t>303925451</t>
  </si>
  <si>
    <t>306866603</t>
  </si>
  <si>
    <t>309913810</t>
  </si>
  <si>
    <t>31509805820018</t>
  </si>
  <si>
    <t>307795288</t>
  </si>
  <si>
    <t xml:space="preserve"> 2023 йил 1-чоракда 
Билим ва малакаларни баҳолаш агентлиги томонидан ягона етказиб берувчилардан ва тўғридан-тўғри харид қилинган товарлар ва хизматлар  тўғрисида
МАЪЛУМОТЛАР</t>
  </si>
  <si>
    <t>ЎзР Миллий гвардияси қўриқлаш хизмати</t>
  </si>
  <si>
    <t>гкал</t>
  </si>
  <si>
    <t>метр куб</t>
  </si>
  <si>
    <t>квт</t>
  </si>
  <si>
    <t>ЗРУ-684, 71-статья</t>
  </si>
  <si>
    <t>Ижро программадан фойдаланиш</t>
  </si>
  <si>
    <t>Услуги по обработке данных</t>
  </si>
  <si>
    <t>Силикон и гофра для душевых поддон</t>
  </si>
  <si>
    <t>Хўжалик моллари</t>
  </si>
  <si>
    <t>Услуги по технической поддержки информационных технологий</t>
  </si>
  <si>
    <t>Телекоммуникация хизматлари-колл центр</t>
  </si>
  <si>
    <t>энг яхши таклиф</t>
  </si>
  <si>
    <t xml:space="preserve">Муҳр ва штамплар тайёрлатиш </t>
  </si>
  <si>
    <t xml:space="preserve">Телекоммуникация хизматлари-телефон Сирдарё вилоятига </t>
  </si>
  <si>
    <t>Телекоммуникация хизматлари колл центр</t>
  </si>
  <si>
    <t>Ҳужжатларга ишлов бериш,хужжатларни тартибга келтириш</t>
  </si>
  <si>
    <t>Услуги веб хостинга</t>
  </si>
  <si>
    <t>Автомашиналар ремонти</t>
  </si>
  <si>
    <t>Автомашиналар суғуртаси</t>
  </si>
  <si>
    <t>Ёпишқоқ этикетка</t>
  </si>
  <si>
    <t>компл</t>
  </si>
  <si>
    <t>Телефон</t>
  </si>
  <si>
    <t>СМС хизматлар</t>
  </si>
  <si>
    <t>Қуёш панели</t>
  </si>
  <si>
    <t>аукцион</t>
  </si>
  <si>
    <t xml:space="preserve">Телекоммуникация хизматлари-телефон Жиззах вилоятига </t>
  </si>
  <si>
    <t xml:space="preserve">Телекоммуникация хизматлари-интернет Жиззах вилоятига </t>
  </si>
  <si>
    <t>Рақамли телевидения</t>
  </si>
  <si>
    <t>Печать ва оснастка тайёрлатиш</t>
  </si>
  <si>
    <t>Махсус алоқа хизмати</t>
  </si>
  <si>
    <t>Жёсткий диск</t>
  </si>
  <si>
    <t>Махсус почта хизмати</t>
  </si>
  <si>
    <t>Предоставление консультативных услуг</t>
  </si>
  <si>
    <t>Газ счетчик техобслуживание</t>
  </si>
  <si>
    <t xml:space="preserve">Телекоммуникация хизматлари-телефон Самарқанд вилоятига </t>
  </si>
  <si>
    <t xml:space="preserve">Телекоммуникация хизматлари-телефон Фарғона вилоятига </t>
  </si>
  <si>
    <t>Телекоммуникация хизматлари-телефон Қашқадарё вилоятига</t>
  </si>
  <si>
    <t>Техническая поддержка информационных технологий</t>
  </si>
  <si>
    <t>сўм</t>
  </si>
  <si>
    <t>Давлат тест маркази томонидан 2023 йил 1-чоракда қурилиш, реконструкция қилиш ва таъмирлаш ишлари бўйича танловлар (тендерлар) ўтказилмади</t>
  </si>
  <si>
    <r>
      <t xml:space="preserve"> 2023 йил 1-чоракда  Ўзбекистон Республикаси Олий таълим,фан ва инновациялар вазирлиги ҳузуридаги Билим ва малакаларни баҳолаш агентлиги  томонидан 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</si>
  <si>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>11</t>
  </si>
  <si>
    <t>электрон дўкон</t>
  </si>
  <si>
    <t>Биржада иштирок этиш учун комиссионный йиғим</t>
  </si>
  <si>
    <t>юридик мажбурият кредитор қарздорлик</t>
  </si>
  <si>
    <t>27</t>
  </si>
  <si>
    <t>28</t>
  </si>
  <si>
    <t>65</t>
  </si>
  <si>
    <t>66</t>
  </si>
  <si>
    <t>67</t>
  </si>
  <si>
    <t>68</t>
  </si>
  <si>
    <t>69</t>
  </si>
  <si>
    <t>70</t>
  </si>
  <si>
    <t>Тухум (махсус режим ишчиларига)</t>
  </si>
  <si>
    <t>71</t>
  </si>
  <si>
    <t>Картошка  (махсус режим ишчиларига)</t>
  </si>
  <si>
    <t>72</t>
  </si>
  <si>
    <t>Сабзи  (махсус режим ишчиларига)</t>
  </si>
  <si>
    <t>73</t>
  </si>
  <si>
    <t>Қизил лавлаги  (махсус режим ишчиларига)</t>
  </si>
  <si>
    <t>74</t>
  </si>
  <si>
    <t>Карам (махсус режим ишчиларига)</t>
  </si>
  <si>
    <t>75</t>
  </si>
  <si>
    <t>76</t>
  </si>
  <si>
    <t>77</t>
  </si>
  <si>
    <t>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</si>
</sst>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 ;[Red]\-#,##0.0\ "/>
    <numFmt numFmtId="165" formatCode="#,##0.0"/>
    <numFmt numFmtId="166" formatCode="#,##0.00\ _₽"/>
  </numFmts>
  <fonts count="39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b/>
      <sz val="15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4" fillId="0" borderId="0"/>
    <xf numFmtId="0" fontId="29" fillId="0" borderId="0"/>
    <xf numFmtId="0" fontId="32" fillId="0" borderId="0"/>
    <xf numFmtId="0" fontId="34" fillId="0" borderId="0"/>
  </cellStyleXfs>
  <cellXfs count="229">
    <xf numFmtId="0" fontId="0" fillId="0" borderId="0" xfId="0"/>
    <xf numFmtId="3" fontId="1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2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6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left" vertical="top" wrapText="1"/>
    </xf>
    <xf numFmtId="3" fontId="5" fillId="0" borderId="7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top" wrapText="1"/>
    </xf>
    <xf numFmtId="3" fontId="3" fillId="0" borderId="0" xfId="0" applyNumberFormat="1" applyFont="1" applyAlignment="1">
      <alignment horizontal="right" vertical="top" wrapText="1"/>
    </xf>
    <xf numFmtId="3" fontId="8" fillId="0" borderId="0" xfId="0" applyNumberFormat="1" applyFont="1" applyAlignment="1">
      <alignment horizontal="left" vertical="top" wrapText="1"/>
    </xf>
    <xf numFmtId="3" fontId="13" fillId="0" borderId="0" xfId="0" applyNumberFormat="1" applyFont="1" applyAlignment="1">
      <alignment horizontal="left" vertical="top" wrapText="1"/>
    </xf>
    <xf numFmtId="3" fontId="8" fillId="0" borderId="1" xfId="0" applyNumberFormat="1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3" fontId="11" fillId="0" borderId="0" xfId="0" applyNumberFormat="1" applyFont="1" applyFill="1" applyAlignment="1">
      <alignment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vertical="top" wrapText="1"/>
    </xf>
    <xf numFmtId="0" fontId="19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left" vertical="center"/>
    </xf>
    <xf numFmtId="164" fontId="20" fillId="0" borderId="13" xfId="0" applyNumberFormat="1" applyFont="1" applyFill="1" applyBorder="1" applyAlignment="1">
      <alignment horizontal="right" vertical="center"/>
    </xf>
    <xf numFmtId="0" fontId="18" fillId="0" borderId="9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top" wrapText="1"/>
    </xf>
    <xf numFmtId="3" fontId="4" fillId="0" borderId="0" xfId="0" applyNumberFormat="1" applyFont="1" applyAlignment="1">
      <alignment horizontal="left" vertical="top"/>
    </xf>
    <xf numFmtId="3" fontId="4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3" fontId="5" fillId="0" borderId="8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7" xfId="0" applyFont="1" applyBorder="1" applyAlignment="1">
      <alignment wrapText="1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 indent="1"/>
    </xf>
    <xf numFmtId="0" fontId="8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 indent="1"/>
    </xf>
    <xf numFmtId="0" fontId="2" fillId="0" borderId="17" xfId="0" applyFont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2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 indent="1"/>
    </xf>
    <xf numFmtId="3" fontId="12" fillId="0" borderId="0" xfId="0" applyNumberFormat="1" applyFont="1" applyAlignment="1">
      <alignment vertical="top" wrapText="1"/>
    </xf>
    <xf numFmtId="0" fontId="8" fillId="0" borderId="0" xfId="0" applyFont="1" applyAlignment="1">
      <alignment wrapText="1"/>
    </xf>
    <xf numFmtId="0" fontId="8" fillId="0" borderId="17" xfId="0" applyFont="1" applyBorder="1"/>
    <xf numFmtId="0" fontId="26" fillId="0" borderId="17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left" vertical="center"/>
    </xf>
    <xf numFmtId="164" fontId="28" fillId="0" borderId="17" xfId="0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7" xfId="2" applyNumberFormat="1" applyFont="1" applyFill="1" applyBorder="1" applyAlignment="1">
      <alignment horizontal="center" vertical="center" wrapText="1"/>
    </xf>
    <xf numFmtId="0" fontId="5" fillId="0" borderId="17" xfId="2" applyNumberFormat="1" applyFont="1" applyFill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3" fontId="5" fillId="0" borderId="18" xfId="0" applyNumberFormat="1" applyFont="1" applyFill="1" applyBorder="1" applyAlignment="1">
      <alignment horizontal="left" vertical="top" wrapText="1"/>
    </xf>
    <xf numFmtId="3" fontId="5" fillId="0" borderId="18" xfId="0" applyNumberFormat="1" applyFont="1" applyFill="1" applyBorder="1" applyAlignment="1">
      <alignment horizontal="center" vertical="top" wrapText="1"/>
    </xf>
    <xf numFmtId="3" fontId="2" fillId="0" borderId="3" xfId="0" applyNumberFormat="1" applyFont="1" applyBorder="1" applyAlignment="1">
      <alignment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166" fontId="2" fillId="0" borderId="0" xfId="0" applyNumberFormat="1" applyFont="1" applyFill="1" applyAlignment="1">
      <alignment horizontal="center" vertical="top" wrapText="1"/>
    </xf>
    <xf numFmtId="166" fontId="5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center" vertical="top" wrapText="1"/>
    </xf>
    <xf numFmtId="0" fontId="3" fillId="0" borderId="1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165" fontId="5" fillId="0" borderId="18" xfId="0" applyNumberFormat="1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0" xfId="0" applyFill="1"/>
    <xf numFmtId="49" fontId="25" fillId="0" borderId="18" xfId="0" applyNumberFormat="1" applyFont="1" applyBorder="1" applyAlignment="1">
      <alignment horizontal="center" vertical="center" wrapText="1"/>
    </xf>
    <xf numFmtId="49" fontId="33" fillId="0" borderId="18" xfId="0" applyNumberFormat="1" applyFont="1" applyBorder="1" applyAlignment="1">
      <alignment horizontal="center" vertical="center" wrapText="1"/>
    </xf>
    <xf numFmtId="49" fontId="33" fillId="0" borderId="18" xfId="0" applyNumberFormat="1" applyFont="1" applyFill="1" applyBorder="1" applyAlignment="1">
      <alignment horizontal="center" vertical="center" wrapText="1"/>
    </xf>
    <xf numFmtId="49" fontId="25" fillId="0" borderId="18" xfId="1" applyNumberFormat="1" applyFont="1" applyFill="1" applyBorder="1" applyAlignment="1">
      <alignment horizontal="center" vertical="center" wrapText="1"/>
    </xf>
    <xf numFmtId="49" fontId="5" fillId="0" borderId="18" xfId="3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18" xfId="4" applyNumberFormat="1" applyFont="1" applyFill="1" applyBorder="1" applyAlignment="1">
      <alignment horizontal="center" vertical="center" wrapText="1"/>
    </xf>
    <xf numFmtId="49" fontId="33" fillId="2" borderId="18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Alignment="1">
      <alignment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0" fontId="0" fillId="3" borderId="0" xfId="0" applyFill="1"/>
    <xf numFmtId="49" fontId="35" fillId="0" borderId="18" xfId="0" applyNumberFormat="1" applyFont="1" applyBorder="1" applyAlignment="1">
      <alignment horizontal="center" vertical="center" wrapText="1"/>
    </xf>
    <xf numFmtId="3" fontId="35" fillId="0" borderId="18" xfId="0" applyNumberFormat="1" applyFont="1" applyBorder="1" applyAlignment="1">
      <alignment horizontal="center" vertical="center" wrapText="1"/>
    </xf>
    <xf numFmtId="0" fontId="36" fillId="0" borderId="18" xfId="1" applyFont="1" applyBorder="1" applyAlignment="1">
      <alignment horizontal="center" vertical="center" wrapText="1"/>
    </xf>
    <xf numFmtId="1" fontId="36" fillId="0" borderId="18" xfId="0" applyNumberFormat="1" applyFont="1" applyBorder="1"/>
    <xf numFmtId="166" fontId="35" fillId="0" borderId="18" xfId="0" applyNumberFormat="1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4" fontId="35" fillId="0" borderId="18" xfId="0" applyNumberFormat="1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3" fontId="35" fillId="0" borderId="9" xfId="0" applyNumberFormat="1" applyFont="1" applyBorder="1" applyAlignment="1">
      <alignment horizontal="center" vertical="center" wrapText="1"/>
    </xf>
    <xf numFmtId="1" fontId="35" fillId="0" borderId="18" xfId="0" applyNumberFormat="1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165" fontId="35" fillId="0" borderId="18" xfId="0" applyNumberFormat="1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/>
    </xf>
    <xf numFmtId="3" fontId="35" fillId="0" borderId="3" xfId="0" applyNumberFormat="1" applyFont="1" applyBorder="1" applyAlignment="1">
      <alignment horizontal="center" vertical="center" wrapText="1"/>
    </xf>
    <xf numFmtId="4" fontId="35" fillId="0" borderId="3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38" fillId="0" borderId="18" xfId="0" applyNumberFormat="1" applyFont="1" applyBorder="1" applyAlignment="1">
      <alignment horizontal="center" vertical="center" wrapText="1"/>
    </xf>
    <xf numFmtId="49" fontId="35" fillId="0" borderId="18" xfId="3" applyNumberFormat="1" applyFont="1" applyBorder="1" applyAlignment="1">
      <alignment horizontal="center" vertical="center" wrapText="1"/>
    </xf>
    <xf numFmtId="4" fontId="23" fillId="0" borderId="1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1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16" fillId="0" borderId="0" xfId="0" applyNumberFormat="1" applyFont="1" applyFill="1" applyAlignment="1">
      <alignment horizontal="left" vertical="center" wrapText="1" inden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 indent="1"/>
    </xf>
    <xf numFmtId="3" fontId="2" fillId="0" borderId="4" xfId="0" applyNumberFormat="1" applyFont="1" applyBorder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left" vertical="center" wrapText="1" inden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11" fillId="0" borderId="0" xfId="0" applyNumberFormat="1" applyFont="1" applyFill="1" applyAlignment="1">
      <alignment horizontal="left" vertical="center" wrapText="1" indent="1"/>
    </xf>
    <xf numFmtId="3" fontId="15" fillId="0" borderId="2" xfId="0" applyNumberFormat="1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3" fontId="11" fillId="0" borderId="15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3" fontId="16" fillId="0" borderId="0" xfId="0" applyNumberFormat="1" applyFont="1" applyFill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1" fillId="0" borderId="0" xfId="0" applyFont="1" applyAlignment="1">
      <alignment horizontal="left" vertical="top" wrapText="1"/>
    </xf>
    <xf numFmtId="0" fontId="30" fillId="0" borderId="0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indent="1"/>
    </xf>
    <xf numFmtId="3" fontId="9" fillId="0" borderId="1" xfId="0" applyNumberFormat="1" applyFont="1" applyBorder="1" applyAlignment="1">
      <alignment horizontal="center" vertical="center" wrapText="1"/>
    </xf>
    <xf numFmtId="3" fontId="23" fillId="0" borderId="8" xfId="0" applyNumberFormat="1" applyFont="1" applyBorder="1" applyAlignment="1">
      <alignment horizontal="center" vertical="center" wrapText="1"/>
    </xf>
    <xf numFmtId="3" fontId="23" fillId="0" borderId="14" xfId="0" applyNumberFormat="1" applyFont="1" applyBorder="1" applyAlignment="1">
      <alignment horizontal="center" vertical="center" wrapText="1"/>
    </xf>
    <xf numFmtId="3" fontId="23" fillId="0" borderId="9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top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top" wrapText="1"/>
    </xf>
    <xf numFmtId="3" fontId="22" fillId="0" borderId="14" xfId="0" applyNumberFormat="1" applyFont="1" applyBorder="1" applyAlignment="1">
      <alignment horizontal="center" vertical="top" wrapText="1"/>
    </xf>
    <xf numFmtId="3" fontId="22" fillId="0" borderId="9" xfId="0" applyNumberFormat="1" applyFont="1" applyBorder="1" applyAlignment="1">
      <alignment horizontal="center" vertical="top" wrapText="1"/>
    </xf>
    <xf numFmtId="3" fontId="2" fillId="0" borderId="0" xfId="0" applyNumberFormat="1" applyFont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Обычный 4" xfId="4" xr:uid="{00000000-0005-0000-0000-000003000000}"/>
    <cellStyle name="Обычный_2012 йил иш режаси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693669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276225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3059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76200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1553825" y="762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396323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9321248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354910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9841810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248769</xdr:colOff>
      <xdr:row>1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10716744" y="1000125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378278</xdr:colOff>
      <xdr:row>0</xdr:row>
      <xdr:rowOff>190500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5414171" y="1905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00B0F0"/>
    <pageSetUpPr fitToPage="1"/>
  </sheetPr>
  <dimension ref="A1:AD16"/>
  <sheetViews>
    <sheetView zoomScale="70" zoomScaleNormal="70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A6" sqref="A6:G6"/>
    </sheetView>
  </sheetViews>
  <sheetFormatPr defaultColWidth="9.140625" defaultRowHeight="18.75" x14ac:dyDescent="0.3"/>
  <cols>
    <col min="1" max="1" width="6.7109375" style="6" customWidth="1"/>
    <col min="2" max="2" width="53.140625" style="6" customWidth="1"/>
    <col min="3" max="6" width="20.7109375" style="6" customWidth="1"/>
    <col min="7" max="7" width="32.85546875" style="6" customWidth="1"/>
    <col min="8" max="18" width="15.7109375" style="6" customWidth="1"/>
    <col min="19" max="30" width="9.140625" style="6"/>
    <col min="31" max="16384" width="9.140625" style="8"/>
  </cols>
  <sheetData>
    <row r="1" spans="1:30" ht="75" customHeight="1" x14ac:dyDescent="0.3">
      <c r="F1" s="145" t="s">
        <v>82</v>
      </c>
      <c r="G1" s="146"/>
    </row>
    <row r="2" spans="1:30" x14ac:dyDescent="0.3">
      <c r="F2" s="147"/>
      <c r="G2" s="147"/>
    </row>
    <row r="3" spans="1:30" ht="4.5" customHeight="1" x14ac:dyDescent="0.3">
      <c r="F3" s="147"/>
      <c r="G3" s="147"/>
    </row>
    <row r="4" spans="1:30" x14ac:dyDescent="0.3">
      <c r="F4" s="147"/>
      <c r="G4" s="147"/>
    </row>
    <row r="5" spans="1:30" ht="3.75" customHeight="1" x14ac:dyDescent="0.3"/>
    <row r="6" spans="1:30" ht="57.6" customHeight="1" x14ac:dyDescent="0.3">
      <c r="A6" s="150" t="s">
        <v>262</v>
      </c>
      <c r="B6" s="150"/>
      <c r="C6" s="150"/>
      <c r="D6" s="150"/>
      <c r="E6" s="150"/>
      <c r="F6" s="150"/>
      <c r="G6" s="150"/>
    </row>
    <row r="7" spans="1:30" x14ac:dyDescent="0.3">
      <c r="A7" s="151" t="s">
        <v>12</v>
      </c>
      <c r="B7" s="151"/>
      <c r="C7" s="151"/>
      <c r="D7" s="151"/>
      <c r="E7" s="151"/>
      <c r="F7" s="151"/>
      <c r="G7" s="151"/>
    </row>
    <row r="8" spans="1:30" x14ac:dyDescent="0.3">
      <c r="G8" s="9"/>
    </row>
    <row r="9" spans="1:30" ht="32.450000000000003" customHeight="1" x14ac:dyDescent="0.3">
      <c r="A9" s="152" t="s">
        <v>13</v>
      </c>
      <c r="B9" s="152" t="s">
        <v>185</v>
      </c>
      <c r="C9" s="152" t="s">
        <v>0</v>
      </c>
      <c r="D9" s="152"/>
      <c r="E9" s="152"/>
      <c r="F9" s="152"/>
      <c r="G9" s="152"/>
      <c r="H9" s="10"/>
      <c r="I9" s="10"/>
      <c r="J9" s="10"/>
      <c r="K9" s="10"/>
    </row>
    <row r="10" spans="1:30" x14ac:dyDescent="0.3">
      <c r="A10" s="152"/>
      <c r="B10" s="152"/>
      <c r="C10" s="152" t="s">
        <v>5</v>
      </c>
      <c r="D10" s="152" t="s">
        <v>1</v>
      </c>
      <c r="E10" s="152"/>
      <c r="F10" s="152"/>
      <c r="G10" s="152"/>
    </row>
    <row r="11" spans="1:30" ht="112.5" x14ac:dyDescent="0.3">
      <c r="A11" s="152"/>
      <c r="B11" s="152"/>
      <c r="C11" s="152"/>
      <c r="D11" s="7" t="s">
        <v>2</v>
      </c>
      <c r="E11" s="52" t="s">
        <v>89</v>
      </c>
      <c r="F11" s="7" t="s">
        <v>3</v>
      </c>
      <c r="G11" s="7" t="s">
        <v>4</v>
      </c>
    </row>
    <row r="12" spans="1:30" ht="28.5" hidden="1" customHeight="1" x14ac:dyDescent="0.3">
      <c r="A12" s="14" t="e">
        <f>+#REF!+1</f>
        <v>#REF!</v>
      </c>
      <c r="B12" s="15"/>
      <c r="C12" s="21"/>
      <c r="D12" s="14"/>
      <c r="E12" s="14"/>
      <c r="F12" s="14"/>
      <c r="G12" s="16"/>
    </row>
    <row r="13" spans="1:30" ht="28.5" hidden="1" customHeight="1" x14ac:dyDescent="0.3">
      <c r="A13" s="14" t="e">
        <f t="shared" ref="A13:A14" si="0">+A12+1</f>
        <v>#REF!</v>
      </c>
      <c r="B13" s="15"/>
      <c r="C13" s="21"/>
      <c r="D13" s="14"/>
      <c r="E13" s="14"/>
      <c r="F13" s="14"/>
      <c r="G13" s="16"/>
    </row>
    <row r="14" spans="1:30" ht="28.5" hidden="1" customHeight="1" x14ac:dyDescent="0.3">
      <c r="A14" s="14" t="e">
        <f t="shared" si="0"/>
        <v>#REF!</v>
      </c>
      <c r="B14" s="15"/>
      <c r="C14" s="21"/>
      <c r="D14" s="14"/>
      <c r="E14" s="14"/>
      <c r="F14" s="14"/>
      <c r="G14" s="16"/>
    </row>
    <row r="15" spans="1:30" ht="64.5" customHeight="1" x14ac:dyDescent="0.3">
      <c r="A15" s="17" t="s">
        <v>191</v>
      </c>
      <c r="B15" s="19" t="s">
        <v>261</v>
      </c>
      <c r="C15" s="124">
        <f>D15+E15+F15</f>
        <v>2713605</v>
      </c>
      <c r="D15" s="124">
        <v>1639162</v>
      </c>
      <c r="E15" s="124">
        <v>409791</v>
      </c>
      <c r="F15" s="124">
        <v>664652</v>
      </c>
      <c r="G15" s="17">
        <v>0</v>
      </c>
    </row>
    <row r="16" spans="1:30" s="13" customFormat="1" ht="28.5" customHeight="1" x14ac:dyDescent="0.3">
      <c r="A16" s="148" t="s">
        <v>18</v>
      </c>
      <c r="B16" s="149"/>
      <c r="C16" s="124">
        <f>D16+E16+F16</f>
        <v>2713605</v>
      </c>
      <c r="D16" s="124">
        <v>1639162</v>
      </c>
      <c r="E16" s="124">
        <v>409791</v>
      </c>
      <c r="F16" s="124">
        <v>664652</v>
      </c>
      <c r="G16" s="17">
        <v>0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</sheetData>
  <mergeCells count="12">
    <mergeCell ref="F1:G1"/>
    <mergeCell ref="F2:G2"/>
    <mergeCell ref="F3:G3"/>
    <mergeCell ref="F4:G4"/>
    <mergeCell ref="A16:B16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R26"/>
  <sheetViews>
    <sheetView view="pageBreakPreview" zoomScaleNormal="100" zoomScaleSheetLayoutView="100" workbookViewId="0">
      <selection activeCell="F9" sqref="F9"/>
    </sheetView>
  </sheetViews>
  <sheetFormatPr defaultRowHeight="15" x14ac:dyDescent="0.25"/>
  <cols>
    <col min="1" max="1" width="6" style="38" customWidth="1"/>
    <col min="2" max="3" width="11.5703125" style="38" bestFit="1" customWidth="1"/>
    <col min="4" max="4" width="14.42578125" style="38" customWidth="1"/>
    <col min="5" max="5" width="16" style="38" bestFit="1" customWidth="1"/>
    <col min="6" max="6" width="15.28515625" style="38" bestFit="1" customWidth="1"/>
    <col min="7" max="7" width="13.7109375" style="38" customWidth="1"/>
    <col min="8" max="8" width="14.5703125" style="38" customWidth="1"/>
    <col min="9" max="9" width="12.28515625" style="38" customWidth="1"/>
    <col min="10" max="10" width="12.7109375" style="38" customWidth="1"/>
    <col min="11" max="11" width="12" style="38" customWidth="1"/>
    <col min="12" max="12" width="14.85546875" style="38" customWidth="1"/>
    <col min="13" max="16384" width="9.140625" style="38"/>
  </cols>
  <sheetData>
    <row r="1" spans="1:18" ht="63.75" customHeight="1" x14ac:dyDescent="0.25">
      <c r="I1" s="200" t="s">
        <v>156</v>
      </c>
      <c r="J1" s="200"/>
      <c r="K1" s="200"/>
      <c r="L1" s="200"/>
    </row>
    <row r="4" spans="1:18" ht="48" customHeight="1" x14ac:dyDescent="0.25">
      <c r="A4" s="194" t="s">
        <v>157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</row>
    <row r="6" spans="1:18" x14ac:dyDescent="0.25">
      <c r="A6" s="198" t="s">
        <v>13</v>
      </c>
      <c r="B6" s="198" t="s">
        <v>158</v>
      </c>
      <c r="C6" s="198" t="s">
        <v>159</v>
      </c>
      <c r="D6" s="198" t="s">
        <v>160</v>
      </c>
      <c r="E6" s="198" t="s">
        <v>161</v>
      </c>
      <c r="F6" s="198" t="s">
        <v>162</v>
      </c>
      <c r="G6" s="198" t="s">
        <v>163</v>
      </c>
      <c r="H6" s="198" t="s">
        <v>164</v>
      </c>
      <c r="I6" s="195" t="s">
        <v>165</v>
      </c>
      <c r="J6" s="196"/>
      <c r="K6" s="197"/>
      <c r="L6" s="198" t="s">
        <v>166</v>
      </c>
      <c r="M6" s="83"/>
      <c r="N6" s="83"/>
      <c r="O6" s="83"/>
      <c r="P6" s="83"/>
      <c r="Q6" s="83"/>
      <c r="R6" s="83"/>
    </row>
    <row r="7" spans="1:18" ht="28.5" x14ac:dyDescent="0.25">
      <c r="A7" s="199"/>
      <c r="B7" s="199"/>
      <c r="C7" s="199"/>
      <c r="D7" s="199"/>
      <c r="E7" s="199"/>
      <c r="F7" s="199"/>
      <c r="G7" s="199"/>
      <c r="H7" s="199"/>
      <c r="I7" s="80" t="s">
        <v>167</v>
      </c>
      <c r="J7" s="80" t="s">
        <v>168</v>
      </c>
      <c r="K7" s="80" t="s">
        <v>169</v>
      </c>
      <c r="L7" s="199"/>
      <c r="M7" s="83"/>
      <c r="N7" s="83"/>
      <c r="O7" s="83"/>
      <c r="P7" s="83"/>
      <c r="Q7" s="83"/>
      <c r="R7" s="83"/>
    </row>
    <row r="8" spans="1:18" x14ac:dyDescent="0.25">
      <c r="A8" s="84"/>
      <c r="B8" s="84"/>
      <c r="C8" s="84"/>
      <c r="D8" s="70"/>
      <c r="E8" s="70"/>
      <c r="F8" s="70"/>
      <c r="G8" s="70"/>
      <c r="H8" s="70"/>
      <c r="I8" s="70"/>
      <c r="J8" s="70"/>
      <c r="K8" s="70"/>
      <c r="L8" s="70"/>
      <c r="M8" s="83"/>
      <c r="N8" s="83"/>
      <c r="O8" s="83"/>
      <c r="P8" s="83"/>
      <c r="Q8" s="83"/>
      <c r="R8" s="83"/>
    </row>
    <row r="9" spans="1:18" x14ac:dyDescent="0.25">
      <c r="A9" s="84"/>
      <c r="B9" s="84"/>
      <c r="C9" s="84"/>
      <c r="D9" s="70"/>
      <c r="E9" s="70"/>
      <c r="F9" s="70"/>
      <c r="G9" s="70"/>
      <c r="H9" s="70"/>
      <c r="I9" s="70"/>
      <c r="J9" s="70"/>
      <c r="K9" s="70"/>
      <c r="L9" s="70"/>
      <c r="M9" s="83"/>
      <c r="N9" s="83"/>
      <c r="O9" s="83"/>
      <c r="P9" s="83"/>
      <c r="Q9" s="83"/>
      <c r="R9" s="83"/>
    </row>
    <row r="10" spans="1:18" x14ac:dyDescent="0.25">
      <c r="A10" s="84"/>
      <c r="B10" s="84"/>
      <c r="C10" s="84"/>
      <c r="D10" s="70"/>
      <c r="E10" s="70"/>
      <c r="F10" s="70"/>
      <c r="G10" s="70"/>
      <c r="H10" s="70"/>
      <c r="I10" s="70"/>
      <c r="J10" s="70"/>
      <c r="K10" s="70"/>
      <c r="L10" s="70"/>
      <c r="M10" s="83"/>
      <c r="N10" s="83"/>
      <c r="O10" s="83"/>
      <c r="P10" s="83"/>
      <c r="Q10" s="83"/>
      <c r="R10" s="83"/>
    </row>
    <row r="11" spans="1:18" x14ac:dyDescent="0.25">
      <c r="A11" s="84"/>
      <c r="B11" s="84"/>
      <c r="C11" s="84"/>
      <c r="D11" s="70"/>
      <c r="E11" s="70"/>
      <c r="F11" s="70"/>
      <c r="G11" s="70"/>
      <c r="H11" s="70"/>
      <c r="I11" s="70"/>
      <c r="J11" s="70"/>
      <c r="K11" s="70"/>
      <c r="L11" s="70"/>
      <c r="M11" s="83"/>
      <c r="N11" s="83"/>
      <c r="O11" s="83"/>
      <c r="P11" s="83"/>
      <c r="Q11" s="83"/>
      <c r="R11" s="83"/>
    </row>
    <row r="12" spans="1:18" x14ac:dyDescent="0.25">
      <c r="A12" s="84"/>
      <c r="B12" s="84"/>
      <c r="C12" s="84"/>
      <c r="D12" s="70"/>
      <c r="E12" s="70"/>
      <c r="F12" s="70"/>
      <c r="G12" s="70"/>
      <c r="H12" s="70"/>
      <c r="I12" s="70"/>
      <c r="J12" s="70"/>
      <c r="K12" s="70"/>
      <c r="L12" s="70"/>
      <c r="M12" s="83"/>
      <c r="N12" s="83"/>
      <c r="O12" s="83"/>
      <c r="P12" s="83"/>
      <c r="Q12" s="83"/>
      <c r="R12" s="83"/>
    </row>
    <row r="13" spans="1:18" x14ac:dyDescent="0.25">
      <c r="A13" s="84"/>
      <c r="B13" s="84"/>
      <c r="C13" s="84"/>
      <c r="D13" s="70"/>
      <c r="E13" s="70"/>
      <c r="F13" s="70"/>
      <c r="G13" s="70"/>
      <c r="H13" s="70"/>
      <c r="I13" s="70"/>
      <c r="J13" s="70"/>
      <c r="K13" s="70"/>
      <c r="L13" s="70"/>
      <c r="M13" s="83"/>
      <c r="N13" s="83"/>
      <c r="O13" s="83"/>
      <c r="P13" s="83"/>
      <c r="Q13" s="83"/>
      <c r="R13" s="83"/>
    </row>
    <row r="14" spans="1:18" x14ac:dyDescent="0.25">
      <c r="A14" s="84"/>
      <c r="B14" s="84"/>
      <c r="C14" s="84"/>
      <c r="D14" s="70"/>
      <c r="E14" s="70"/>
      <c r="F14" s="70"/>
      <c r="G14" s="70"/>
      <c r="H14" s="70"/>
      <c r="I14" s="70"/>
      <c r="J14" s="70"/>
      <c r="K14" s="70"/>
      <c r="L14" s="70"/>
      <c r="M14" s="83"/>
      <c r="N14" s="83"/>
      <c r="O14" s="83"/>
      <c r="P14" s="83"/>
      <c r="Q14" s="83"/>
      <c r="R14" s="83"/>
    </row>
    <row r="15" spans="1:18" x14ac:dyDescent="0.25">
      <c r="A15" s="84"/>
      <c r="B15" s="84"/>
      <c r="C15" s="84"/>
      <c r="D15" s="70"/>
      <c r="E15" s="70"/>
      <c r="F15" s="70"/>
      <c r="G15" s="70"/>
      <c r="H15" s="70"/>
      <c r="I15" s="70"/>
      <c r="J15" s="70"/>
      <c r="K15" s="70"/>
      <c r="L15" s="70"/>
      <c r="M15" s="83"/>
      <c r="N15" s="83"/>
      <c r="O15" s="83"/>
      <c r="P15" s="83"/>
      <c r="Q15" s="83"/>
      <c r="R15" s="83"/>
    </row>
    <row r="16" spans="1:18" x14ac:dyDescent="0.25"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spans="4:18" x14ac:dyDescent="0.25"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</row>
    <row r="18" spans="4:18" x14ac:dyDescent="0.25"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spans="4:18" x14ac:dyDescent="0.25"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  <row r="20" spans="4:18" x14ac:dyDescent="0.25"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</row>
    <row r="21" spans="4:18" x14ac:dyDescent="0.25"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</row>
    <row r="22" spans="4:18" x14ac:dyDescent="0.25"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</row>
    <row r="23" spans="4:18" x14ac:dyDescent="0.25"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</row>
    <row r="24" spans="4:18" x14ac:dyDescent="0.25"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</row>
    <row r="25" spans="4:18" x14ac:dyDescent="0.25"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</row>
    <row r="26" spans="4:18" x14ac:dyDescent="0.25"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</row>
  </sheetData>
  <mergeCells count="12">
    <mergeCell ref="I6:K6"/>
    <mergeCell ref="L6:L7"/>
    <mergeCell ref="I1:L1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D14"/>
  <sheetViews>
    <sheetView zoomScale="115" zoomScaleNormal="115" workbookViewId="0">
      <selection activeCell="F9" sqref="F9"/>
    </sheetView>
  </sheetViews>
  <sheetFormatPr defaultRowHeight="15" x14ac:dyDescent="0.25"/>
  <cols>
    <col min="1" max="1" width="7" style="38" customWidth="1"/>
    <col min="2" max="2" width="46" style="38" customWidth="1"/>
    <col min="3" max="3" width="18" style="38" customWidth="1"/>
    <col min="4" max="4" width="44.5703125" style="38" customWidth="1"/>
    <col min="5" max="16384" width="9.140625" style="38"/>
  </cols>
  <sheetData>
    <row r="1" spans="1:4" ht="66" customHeight="1" x14ac:dyDescent="0.25">
      <c r="D1" s="66" t="s">
        <v>170</v>
      </c>
    </row>
    <row r="2" spans="1:4" ht="67.5" customHeight="1" x14ac:dyDescent="0.25">
      <c r="A2" s="191" t="s">
        <v>171</v>
      </c>
      <c r="B2" s="191"/>
      <c r="C2" s="191"/>
      <c r="D2" s="191"/>
    </row>
    <row r="4" spans="1:4" ht="30.75" customHeight="1" x14ac:dyDescent="0.25">
      <c r="A4" s="85" t="s">
        <v>13</v>
      </c>
      <c r="B4" s="85" t="s">
        <v>49</v>
      </c>
      <c r="C4" s="85" t="s">
        <v>47</v>
      </c>
      <c r="D4" s="85" t="s">
        <v>172</v>
      </c>
    </row>
    <row r="5" spans="1:4" x14ac:dyDescent="0.25">
      <c r="A5" s="86">
        <v>1</v>
      </c>
      <c r="B5" s="86"/>
      <c r="C5" s="86"/>
      <c r="D5" s="86"/>
    </row>
    <row r="6" spans="1:4" x14ac:dyDescent="0.25">
      <c r="A6" s="86">
        <f>+A5+1</f>
        <v>2</v>
      </c>
      <c r="B6" s="87"/>
      <c r="C6" s="87"/>
      <c r="D6" s="88"/>
    </row>
    <row r="7" spans="1:4" x14ac:dyDescent="0.25">
      <c r="A7" s="86">
        <f t="shared" ref="A7:A14" si="0">+A6+1</f>
        <v>3</v>
      </c>
      <c r="B7" s="87"/>
      <c r="C7" s="87"/>
      <c r="D7" s="88"/>
    </row>
    <row r="8" spans="1:4" x14ac:dyDescent="0.25">
      <c r="A8" s="86">
        <f t="shared" si="0"/>
        <v>4</v>
      </c>
      <c r="B8" s="87"/>
      <c r="C8" s="87"/>
      <c r="D8" s="88"/>
    </row>
    <row r="9" spans="1:4" x14ac:dyDescent="0.25">
      <c r="A9" s="86">
        <f t="shared" si="0"/>
        <v>5</v>
      </c>
      <c r="B9" s="87"/>
      <c r="C9" s="87"/>
      <c r="D9" s="88"/>
    </row>
    <row r="10" spans="1:4" x14ac:dyDescent="0.25">
      <c r="A10" s="86">
        <f t="shared" si="0"/>
        <v>6</v>
      </c>
      <c r="B10" s="87"/>
      <c r="C10" s="87"/>
      <c r="D10" s="88"/>
    </row>
    <row r="11" spans="1:4" x14ac:dyDescent="0.25">
      <c r="A11" s="86">
        <f t="shared" si="0"/>
        <v>7</v>
      </c>
      <c r="B11" s="87"/>
      <c r="C11" s="87"/>
      <c r="D11" s="88"/>
    </row>
    <row r="12" spans="1:4" x14ac:dyDescent="0.25">
      <c r="A12" s="86">
        <f t="shared" si="0"/>
        <v>8</v>
      </c>
      <c r="B12" s="87"/>
      <c r="C12" s="87"/>
      <c r="D12" s="88"/>
    </row>
    <row r="13" spans="1:4" x14ac:dyDescent="0.25">
      <c r="A13" s="86">
        <f t="shared" si="0"/>
        <v>9</v>
      </c>
      <c r="B13" s="87"/>
      <c r="C13" s="87"/>
      <c r="D13" s="88"/>
    </row>
    <row r="14" spans="1:4" x14ac:dyDescent="0.25">
      <c r="A14" s="86">
        <f t="shared" si="0"/>
        <v>10</v>
      </c>
      <c r="B14" s="87"/>
      <c r="C14" s="87"/>
      <c r="D14" s="88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D14"/>
  <sheetViews>
    <sheetView zoomScale="115" zoomScaleNormal="115" workbookViewId="0">
      <selection activeCell="D18" sqref="D18"/>
    </sheetView>
  </sheetViews>
  <sheetFormatPr defaultRowHeight="15" x14ac:dyDescent="0.25"/>
  <cols>
    <col min="1" max="1" width="7" style="38" customWidth="1"/>
    <col min="2" max="2" width="38.42578125" style="38" customWidth="1"/>
    <col min="3" max="3" width="22.140625" style="38" customWidth="1"/>
    <col min="4" max="4" width="47.28515625" style="38" customWidth="1"/>
    <col min="5" max="16384" width="9.140625" style="38"/>
  </cols>
  <sheetData>
    <row r="1" spans="1:4" ht="60" customHeight="1" x14ac:dyDescent="0.25">
      <c r="D1" s="66" t="s">
        <v>173</v>
      </c>
    </row>
    <row r="2" spans="1:4" ht="64.5" customHeight="1" x14ac:dyDescent="0.25">
      <c r="A2" s="191" t="s">
        <v>174</v>
      </c>
      <c r="B2" s="191"/>
      <c r="C2" s="191"/>
      <c r="D2" s="191"/>
    </row>
    <row r="4" spans="1:4" ht="30.75" customHeight="1" x14ac:dyDescent="0.25">
      <c r="A4" s="85" t="s">
        <v>13</v>
      </c>
      <c r="B4" s="85" t="s">
        <v>49</v>
      </c>
      <c r="C4" s="85" t="s">
        <v>47</v>
      </c>
      <c r="D4" s="85" t="s">
        <v>172</v>
      </c>
    </row>
    <row r="5" spans="1:4" x14ac:dyDescent="0.25">
      <c r="A5" s="86">
        <v>1</v>
      </c>
      <c r="B5" s="86"/>
      <c r="C5" s="86"/>
      <c r="D5" s="86"/>
    </row>
    <row r="6" spans="1:4" x14ac:dyDescent="0.25">
      <c r="A6" s="86">
        <f>+A5+1</f>
        <v>2</v>
      </c>
      <c r="B6" s="87"/>
      <c r="C6" s="87"/>
      <c r="D6" s="88"/>
    </row>
    <row r="7" spans="1:4" x14ac:dyDescent="0.25">
      <c r="A7" s="86">
        <f t="shared" ref="A7:A14" si="0">+A6+1</f>
        <v>3</v>
      </c>
      <c r="B7" s="87"/>
      <c r="C7" s="87"/>
      <c r="D7" s="88"/>
    </row>
    <row r="8" spans="1:4" x14ac:dyDescent="0.25">
      <c r="A8" s="86">
        <f t="shared" si="0"/>
        <v>4</v>
      </c>
      <c r="B8" s="87"/>
      <c r="C8" s="87"/>
      <c r="D8" s="88"/>
    </row>
    <row r="9" spans="1:4" x14ac:dyDescent="0.25">
      <c r="A9" s="86">
        <f t="shared" si="0"/>
        <v>5</v>
      </c>
      <c r="B9" s="87"/>
      <c r="C9" s="87"/>
      <c r="D9" s="88"/>
    </row>
    <row r="10" spans="1:4" x14ac:dyDescent="0.25">
      <c r="A10" s="86">
        <f t="shared" si="0"/>
        <v>6</v>
      </c>
      <c r="B10" s="87"/>
      <c r="C10" s="87"/>
      <c r="D10" s="88"/>
    </row>
    <row r="11" spans="1:4" x14ac:dyDescent="0.25">
      <c r="A11" s="86">
        <f t="shared" si="0"/>
        <v>7</v>
      </c>
      <c r="B11" s="87"/>
      <c r="C11" s="87"/>
      <c r="D11" s="88"/>
    </row>
    <row r="12" spans="1:4" x14ac:dyDescent="0.25">
      <c r="A12" s="86">
        <f t="shared" si="0"/>
        <v>8</v>
      </c>
      <c r="B12" s="87"/>
      <c r="C12" s="87"/>
      <c r="D12" s="88"/>
    </row>
    <row r="13" spans="1:4" x14ac:dyDescent="0.25">
      <c r="A13" s="86">
        <f t="shared" si="0"/>
        <v>9</v>
      </c>
      <c r="B13" s="87"/>
      <c r="C13" s="87"/>
      <c r="D13" s="88"/>
    </row>
    <row r="14" spans="1:4" x14ac:dyDescent="0.25">
      <c r="A14" s="86">
        <f t="shared" si="0"/>
        <v>10</v>
      </c>
      <c r="B14" s="87"/>
      <c r="C14" s="87"/>
      <c r="D14" s="88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J16"/>
  <sheetViews>
    <sheetView zoomScaleNormal="100" workbookViewId="0">
      <selection activeCell="F16" sqref="F16"/>
    </sheetView>
  </sheetViews>
  <sheetFormatPr defaultRowHeight="15" x14ac:dyDescent="0.25"/>
  <cols>
    <col min="1" max="1" width="9.140625" style="38"/>
    <col min="2" max="2" width="52.85546875" style="38" customWidth="1"/>
    <col min="3" max="3" width="20.85546875" style="38" customWidth="1"/>
    <col min="4" max="4" width="55.85546875" style="38" customWidth="1"/>
    <col min="5" max="16384" width="9.140625" style="38"/>
  </cols>
  <sheetData>
    <row r="1" spans="1:10" ht="78.75" x14ac:dyDescent="0.25">
      <c r="A1" s="89"/>
      <c r="B1" s="90"/>
      <c r="C1" s="89"/>
      <c r="D1" s="91" t="s">
        <v>175</v>
      </c>
    </row>
    <row r="2" spans="1:10" ht="72.75" customHeight="1" x14ac:dyDescent="0.25">
      <c r="A2" s="191" t="s">
        <v>176</v>
      </c>
      <c r="B2" s="191"/>
      <c r="C2" s="191"/>
      <c r="D2" s="191"/>
      <c r="E2" s="92"/>
      <c r="F2" s="92"/>
      <c r="G2" s="92"/>
      <c r="H2" s="92"/>
      <c r="I2" s="92"/>
      <c r="J2" s="92"/>
    </row>
    <row r="3" spans="1:10" ht="19.5" x14ac:dyDescent="0.25">
      <c r="A3" s="202" t="s">
        <v>177</v>
      </c>
      <c r="B3" s="202"/>
      <c r="C3" s="202"/>
      <c r="D3" s="202"/>
    </row>
    <row r="4" spans="1:10" ht="18.75" x14ac:dyDescent="0.25">
      <c r="A4" s="89"/>
      <c r="B4" s="89"/>
      <c r="C4" s="89"/>
      <c r="D4" s="89"/>
    </row>
    <row r="5" spans="1:10" ht="24.75" customHeight="1" x14ac:dyDescent="0.25">
      <c r="A5" s="203" t="s">
        <v>13</v>
      </c>
      <c r="B5" s="203" t="s">
        <v>178</v>
      </c>
      <c r="C5" s="203" t="s">
        <v>179</v>
      </c>
      <c r="D5" s="203" t="s">
        <v>180</v>
      </c>
    </row>
    <row r="6" spans="1:10" ht="26.25" customHeight="1" x14ac:dyDescent="0.25">
      <c r="A6" s="203"/>
      <c r="B6" s="203"/>
      <c r="C6" s="203"/>
      <c r="D6" s="203"/>
    </row>
    <row r="7" spans="1:10" ht="18.75" x14ac:dyDescent="0.25">
      <c r="A7" s="93"/>
      <c r="B7" s="94"/>
      <c r="C7" s="94"/>
      <c r="D7" s="94"/>
    </row>
    <row r="8" spans="1:10" ht="18.75" x14ac:dyDescent="0.25">
      <c r="A8" s="93"/>
      <c r="B8" s="95"/>
      <c r="C8" s="93"/>
      <c r="D8" s="93"/>
    </row>
    <row r="9" spans="1:10" ht="18.75" x14ac:dyDescent="0.25">
      <c r="A9" s="93"/>
      <c r="B9" s="95"/>
      <c r="C9" s="94"/>
      <c r="D9" s="94"/>
    </row>
    <row r="10" spans="1:10" ht="18.75" x14ac:dyDescent="0.25">
      <c r="A10" s="93"/>
      <c r="B10" s="95"/>
      <c r="C10" s="94"/>
      <c r="D10" s="94"/>
    </row>
    <row r="11" spans="1:10" ht="18.75" x14ac:dyDescent="0.25">
      <c r="A11" s="93"/>
      <c r="B11" s="95"/>
      <c r="C11" s="93"/>
      <c r="D11" s="94"/>
    </row>
    <row r="12" spans="1:10" ht="18.75" x14ac:dyDescent="0.25">
      <c r="A12" s="93"/>
      <c r="B12" s="94"/>
      <c r="C12" s="94"/>
      <c r="D12" s="94"/>
    </row>
    <row r="15" spans="1:10" ht="15.75" customHeight="1" x14ac:dyDescent="0.25">
      <c r="A15" s="201" t="s">
        <v>181</v>
      </c>
      <c r="B15" s="201"/>
      <c r="C15" s="201"/>
      <c r="D15" s="201"/>
    </row>
    <row r="16" spans="1:10" x14ac:dyDescent="0.25">
      <c r="A16" s="201"/>
      <c r="B16" s="201"/>
      <c r="C16" s="201"/>
      <c r="D16" s="201"/>
    </row>
  </sheetData>
  <mergeCells count="7">
    <mergeCell ref="A15:D16"/>
    <mergeCell ref="A2:D2"/>
    <mergeCell ref="A3:D3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K30"/>
  <sheetViews>
    <sheetView zoomScaleNormal="100" workbookViewId="0">
      <selection activeCell="A3" sqref="A3:K3"/>
    </sheetView>
  </sheetViews>
  <sheetFormatPr defaultRowHeight="15" x14ac:dyDescent="0.25"/>
  <cols>
    <col min="1" max="1" width="6.7109375" style="38" customWidth="1"/>
    <col min="2" max="2" width="24.7109375" style="38" customWidth="1"/>
    <col min="3" max="3" width="14.5703125" style="38" customWidth="1"/>
    <col min="4" max="6" width="27.42578125" style="38" customWidth="1"/>
    <col min="7" max="7" width="11" style="38" customWidth="1"/>
    <col min="8" max="8" width="18" style="38" customWidth="1"/>
    <col min="9" max="9" width="12.42578125" style="38" customWidth="1"/>
    <col min="10" max="10" width="13.7109375" style="38" customWidth="1"/>
    <col min="11" max="11" width="14.85546875" style="38" customWidth="1"/>
    <col min="12" max="16384" width="9.140625" style="38"/>
  </cols>
  <sheetData>
    <row r="1" spans="1:11" ht="66" customHeight="1" x14ac:dyDescent="0.25">
      <c r="A1" s="6"/>
      <c r="B1" s="6"/>
      <c r="C1" s="6"/>
      <c r="D1" s="6"/>
      <c r="E1" s="6"/>
      <c r="H1" s="169" t="s">
        <v>87</v>
      </c>
      <c r="I1" s="147"/>
      <c r="J1" s="147"/>
      <c r="K1" s="147"/>
    </row>
    <row r="2" spans="1:11" ht="18.75" x14ac:dyDescent="0.25">
      <c r="A2" s="6"/>
      <c r="B2" s="6"/>
      <c r="C2" s="6"/>
      <c r="D2" s="6"/>
      <c r="E2" s="6"/>
      <c r="I2" s="147"/>
      <c r="J2" s="147"/>
      <c r="K2" s="147"/>
    </row>
    <row r="3" spans="1:11" ht="63" customHeight="1" x14ac:dyDescent="0.25">
      <c r="A3" s="150" t="s">
        <v>260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1" ht="18.75" x14ac:dyDescent="0.25">
      <c r="A4" s="151" t="s">
        <v>26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1" ht="37.5" x14ac:dyDescent="0.25">
      <c r="A5" s="6"/>
      <c r="B5" s="12" t="s">
        <v>27</v>
      </c>
      <c r="C5" s="12"/>
      <c r="D5" s="6"/>
      <c r="E5" s="6"/>
      <c r="F5" s="6"/>
      <c r="G5" s="6"/>
      <c r="H5" s="6"/>
      <c r="I5" s="6"/>
      <c r="J5" s="6"/>
      <c r="K5" s="33"/>
    </row>
    <row r="6" spans="1:11" s="62" customFormat="1" ht="35.25" customHeight="1" x14ac:dyDescent="0.25">
      <c r="A6" s="214" t="s">
        <v>13</v>
      </c>
      <c r="B6" s="214" t="s">
        <v>22</v>
      </c>
      <c r="C6" s="214" t="s">
        <v>47</v>
      </c>
      <c r="D6" s="214" t="s">
        <v>30</v>
      </c>
      <c r="E6" s="214" t="s">
        <v>33</v>
      </c>
      <c r="F6" s="214" t="s">
        <v>70</v>
      </c>
      <c r="G6" s="214" t="s">
        <v>25</v>
      </c>
      <c r="H6" s="214"/>
      <c r="I6" s="214" t="s">
        <v>75</v>
      </c>
      <c r="J6" s="214"/>
      <c r="K6" s="214"/>
    </row>
    <row r="7" spans="1:11" s="62" customFormat="1" ht="48" customHeight="1" x14ac:dyDescent="0.25">
      <c r="A7" s="214"/>
      <c r="B7" s="214"/>
      <c r="C7" s="214"/>
      <c r="D7" s="214"/>
      <c r="E7" s="214"/>
      <c r="F7" s="214"/>
      <c r="G7" s="61" t="s">
        <v>29</v>
      </c>
      <c r="H7" s="61" t="s">
        <v>19</v>
      </c>
      <c r="I7" s="61" t="s">
        <v>76</v>
      </c>
      <c r="J7" s="61" t="s">
        <v>77</v>
      </c>
      <c r="K7" s="61" t="s">
        <v>78</v>
      </c>
    </row>
    <row r="8" spans="1:11" ht="18.75" customHeight="1" x14ac:dyDescent="0.25">
      <c r="A8" s="63">
        <v>1</v>
      </c>
      <c r="B8" s="215" t="s">
        <v>91</v>
      </c>
      <c r="C8" s="216"/>
      <c r="D8" s="216"/>
      <c r="E8" s="216"/>
      <c r="F8" s="216"/>
      <c r="G8" s="216"/>
      <c r="H8" s="216"/>
      <c r="I8" s="216"/>
      <c r="J8" s="216"/>
      <c r="K8" s="217"/>
    </row>
    <row r="9" spans="1:11" ht="18.75" x14ac:dyDescent="0.25">
      <c r="A9" s="30">
        <f>+A8+1</f>
        <v>2</v>
      </c>
      <c r="B9" s="31"/>
      <c r="C9" s="31"/>
      <c r="D9" s="30"/>
      <c r="E9" s="30"/>
      <c r="F9" s="30"/>
      <c r="G9" s="30"/>
      <c r="H9" s="30"/>
      <c r="I9" s="30"/>
      <c r="J9" s="30"/>
      <c r="K9" s="32"/>
    </row>
    <row r="10" spans="1:11" ht="18.75" x14ac:dyDescent="0.25">
      <c r="A10" s="30">
        <f t="shared" ref="A10" si="0">+A9+1</f>
        <v>3</v>
      </c>
      <c r="B10" s="31"/>
      <c r="C10" s="31"/>
      <c r="D10" s="30"/>
      <c r="E10" s="30"/>
      <c r="F10" s="30"/>
      <c r="G10" s="30"/>
      <c r="H10" s="30"/>
      <c r="I10" s="30"/>
      <c r="J10" s="30"/>
      <c r="K10" s="32"/>
    </row>
    <row r="11" spans="1:11" ht="18.75" x14ac:dyDescent="0.25">
      <c r="A11" s="152" t="s">
        <v>18</v>
      </c>
      <c r="B11" s="152"/>
      <c r="C11" s="60" t="s">
        <v>74</v>
      </c>
      <c r="D11" s="60">
        <f t="shared" ref="D11:I11" si="1">SUM(D8:D10)</f>
        <v>0</v>
      </c>
      <c r="E11" s="60">
        <f t="shared" si="1"/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 t="shared" si="1"/>
        <v>0</v>
      </c>
      <c r="J11" s="60">
        <v>0</v>
      </c>
      <c r="K11" s="60">
        <f>SUM(K8:K10)</f>
        <v>0</v>
      </c>
    </row>
    <row r="13" spans="1:11" ht="18.75" x14ac:dyDescent="0.25">
      <c r="A13" s="6"/>
      <c r="B13" s="59" t="s">
        <v>28</v>
      </c>
      <c r="C13" s="12"/>
      <c r="D13" s="6"/>
      <c r="E13" s="6"/>
      <c r="F13" s="33"/>
      <c r="G13" s="33"/>
      <c r="H13" s="33"/>
      <c r="I13" s="6"/>
      <c r="J13" s="6"/>
      <c r="K13" s="33"/>
    </row>
    <row r="14" spans="1:11" ht="15" customHeight="1" x14ac:dyDescent="0.25">
      <c r="A14" s="214" t="s">
        <v>13</v>
      </c>
      <c r="B14" s="214" t="s">
        <v>23</v>
      </c>
      <c r="C14" s="214" t="s">
        <v>47</v>
      </c>
      <c r="D14" s="214" t="s">
        <v>30</v>
      </c>
      <c r="E14" s="214" t="s">
        <v>33</v>
      </c>
      <c r="F14" s="214" t="s">
        <v>70</v>
      </c>
      <c r="G14" s="204" t="s">
        <v>24</v>
      </c>
      <c r="H14" s="205"/>
      <c r="I14" s="205"/>
      <c r="J14" s="205"/>
      <c r="K14" s="206"/>
    </row>
    <row r="15" spans="1:11" ht="48.6" customHeight="1" x14ac:dyDescent="0.25">
      <c r="A15" s="214"/>
      <c r="B15" s="214"/>
      <c r="C15" s="214"/>
      <c r="D15" s="214"/>
      <c r="E15" s="214"/>
      <c r="F15" s="214"/>
      <c r="G15" s="207"/>
      <c r="H15" s="208"/>
      <c r="I15" s="208"/>
      <c r="J15" s="208"/>
      <c r="K15" s="209"/>
    </row>
    <row r="16" spans="1:11" ht="18.75" x14ac:dyDescent="0.25">
      <c r="A16" s="30">
        <v>1</v>
      </c>
      <c r="B16" s="31"/>
      <c r="C16" s="31"/>
      <c r="D16" s="30"/>
      <c r="E16" s="30"/>
      <c r="F16" s="30"/>
      <c r="G16" s="210"/>
      <c r="H16" s="211"/>
      <c r="I16" s="211"/>
      <c r="J16" s="211"/>
      <c r="K16" s="212"/>
    </row>
    <row r="17" spans="1:11" ht="18.75" x14ac:dyDescent="0.25">
      <c r="A17" s="30">
        <f>+A16+1</f>
        <v>2</v>
      </c>
      <c r="B17" s="31"/>
      <c r="C17" s="31"/>
      <c r="D17" s="30"/>
      <c r="E17" s="30"/>
      <c r="F17" s="30"/>
      <c r="G17" s="210"/>
      <c r="H17" s="211"/>
      <c r="I17" s="211"/>
      <c r="J17" s="211"/>
      <c r="K17" s="212"/>
    </row>
    <row r="18" spans="1:11" ht="18.75" x14ac:dyDescent="0.25">
      <c r="A18" s="30">
        <f t="shared" ref="A18" si="2">+A17+1</f>
        <v>3</v>
      </c>
      <c r="B18" s="31"/>
      <c r="C18" s="31"/>
      <c r="D18" s="30"/>
      <c r="E18" s="30"/>
      <c r="F18" s="30"/>
      <c r="G18" s="210"/>
      <c r="H18" s="211"/>
      <c r="I18" s="211"/>
      <c r="J18" s="211"/>
      <c r="K18" s="212"/>
    </row>
    <row r="19" spans="1:11" ht="18.75" x14ac:dyDescent="0.25">
      <c r="A19" s="152" t="s">
        <v>18</v>
      </c>
      <c r="B19" s="152"/>
      <c r="C19" s="60" t="s">
        <v>74</v>
      </c>
      <c r="D19" s="60">
        <f>SUM(D16:D18)</f>
        <v>0</v>
      </c>
      <c r="E19" s="60">
        <f>SUM(E16:E18)</f>
        <v>0</v>
      </c>
      <c r="F19" s="60">
        <f>SUM(F16:F18)</f>
        <v>0</v>
      </c>
      <c r="G19" s="210" t="s">
        <v>74</v>
      </c>
      <c r="H19" s="211"/>
      <c r="I19" s="211"/>
      <c r="J19" s="211"/>
      <c r="K19" s="212"/>
    </row>
    <row r="22" spans="1:11" ht="18.75" x14ac:dyDescent="0.25">
      <c r="A22" s="6"/>
      <c r="B22" s="59" t="s">
        <v>41</v>
      </c>
      <c r="C22" s="12"/>
      <c r="D22" s="6"/>
      <c r="E22" s="6"/>
      <c r="F22" s="33"/>
      <c r="G22" s="33"/>
      <c r="H22" s="33"/>
      <c r="I22" s="6"/>
      <c r="J22" s="6"/>
      <c r="K22" s="33"/>
    </row>
    <row r="23" spans="1:11" ht="16.5" customHeight="1" x14ac:dyDescent="0.25">
      <c r="A23" s="214" t="s">
        <v>13</v>
      </c>
      <c r="B23" s="214" t="s">
        <v>44</v>
      </c>
      <c r="C23" s="214" t="s">
        <v>47</v>
      </c>
      <c r="D23" s="214" t="s">
        <v>45</v>
      </c>
      <c r="E23" s="214" t="s">
        <v>42</v>
      </c>
      <c r="F23" s="214" t="s">
        <v>71</v>
      </c>
      <c r="G23" s="204" t="s">
        <v>43</v>
      </c>
      <c r="H23" s="205"/>
      <c r="I23" s="205"/>
      <c r="J23" s="205"/>
      <c r="K23" s="206"/>
    </row>
    <row r="24" spans="1:11" ht="34.5" customHeight="1" x14ac:dyDescent="0.25">
      <c r="A24" s="214"/>
      <c r="B24" s="214"/>
      <c r="C24" s="214"/>
      <c r="D24" s="214"/>
      <c r="E24" s="214"/>
      <c r="F24" s="214"/>
      <c r="G24" s="207"/>
      <c r="H24" s="208"/>
      <c r="I24" s="208"/>
      <c r="J24" s="208"/>
      <c r="K24" s="209"/>
    </row>
    <row r="25" spans="1:11" ht="18.75" x14ac:dyDescent="0.25">
      <c r="A25" s="30">
        <v>1</v>
      </c>
      <c r="B25" s="31"/>
      <c r="C25" s="31"/>
      <c r="D25" s="30"/>
      <c r="E25" s="30"/>
      <c r="F25" s="30"/>
      <c r="G25" s="210"/>
      <c r="H25" s="211"/>
      <c r="I25" s="211"/>
      <c r="J25" s="211"/>
      <c r="K25" s="212"/>
    </row>
    <row r="26" spans="1:11" ht="18.75" x14ac:dyDescent="0.25">
      <c r="A26" s="30">
        <f>+A25+1</f>
        <v>2</v>
      </c>
      <c r="B26" s="31"/>
      <c r="C26" s="31"/>
      <c r="D26" s="30"/>
      <c r="E26" s="30"/>
      <c r="F26" s="30"/>
      <c r="G26" s="210"/>
      <c r="H26" s="211"/>
      <c r="I26" s="211"/>
      <c r="J26" s="211"/>
      <c r="K26" s="212"/>
    </row>
    <row r="27" spans="1:11" ht="18.75" x14ac:dyDescent="0.25">
      <c r="A27" s="30">
        <f t="shared" ref="A27" si="3">+A26+1</f>
        <v>3</v>
      </c>
      <c r="B27" s="31"/>
      <c r="C27" s="31"/>
      <c r="D27" s="30"/>
      <c r="E27" s="30"/>
      <c r="F27" s="30"/>
      <c r="G27" s="210"/>
      <c r="H27" s="211"/>
      <c r="I27" s="211"/>
      <c r="J27" s="211"/>
      <c r="K27" s="212"/>
    </row>
    <row r="28" spans="1:11" ht="18.75" x14ac:dyDescent="0.25">
      <c r="A28" s="152" t="s">
        <v>18</v>
      </c>
      <c r="B28" s="152"/>
      <c r="C28" s="60"/>
      <c r="D28" s="60">
        <f>SUM(D25:D27)</f>
        <v>0</v>
      </c>
      <c r="E28" s="60">
        <f>SUM(E25:E27)</f>
        <v>0</v>
      </c>
      <c r="F28" s="60">
        <f>SUM(F25:F27)</f>
        <v>0</v>
      </c>
      <c r="G28" s="210" t="s">
        <v>74</v>
      </c>
      <c r="H28" s="211"/>
      <c r="I28" s="211"/>
      <c r="J28" s="211"/>
      <c r="K28" s="212"/>
    </row>
    <row r="30" spans="1:11" x14ac:dyDescent="0.25">
      <c r="A30" s="213"/>
      <c r="B30" s="213"/>
      <c r="C30" s="213"/>
      <c r="D30" s="213"/>
      <c r="E30" s="213"/>
      <c r="F30" s="213"/>
      <c r="G30" s="213"/>
      <c r="H30" s="213"/>
      <c r="I30" s="213"/>
      <c r="J30" s="213"/>
      <c r="K30" s="213"/>
    </row>
  </sheetData>
  <mergeCells count="39">
    <mergeCell ref="B8:K8"/>
    <mergeCell ref="H1:K1"/>
    <mergeCell ref="A19:B19"/>
    <mergeCell ref="D14:D15"/>
    <mergeCell ref="E14:E15"/>
    <mergeCell ref="F14:F15"/>
    <mergeCell ref="F6:F7"/>
    <mergeCell ref="A14:A15"/>
    <mergeCell ref="B14:B15"/>
    <mergeCell ref="A11:B11"/>
    <mergeCell ref="C14:C15"/>
    <mergeCell ref="A3:K3"/>
    <mergeCell ref="A4:K4"/>
    <mergeCell ref="I6:K6"/>
    <mergeCell ref="D6:D7"/>
    <mergeCell ref="I2:K2"/>
    <mergeCell ref="A6:A7"/>
    <mergeCell ref="B6:B7"/>
    <mergeCell ref="C6:C7"/>
    <mergeCell ref="E6:E7"/>
    <mergeCell ref="G6:H6"/>
    <mergeCell ref="A30:K30"/>
    <mergeCell ref="G28:K28"/>
    <mergeCell ref="A23:A24"/>
    <mergeCell ref="B23:B24"/>
    <mergeCell ref="D23:D24"/>
    <mergeCell ref="E23:E24"/>
    <mergeCell ref="F23:F24"/>
    <mergeCell ref="A28:B28"/>
    <mergeCell ref="C23:C24"/>
    <mergeCell ref="G27:K27"/>
    <mergeCell ref="G23:K24"/>
    <mergeCell ref="G25:K25"/>
    <mergeCell ref="G26:K26"/>
    <mergeCell ref="G14:K15"/>
    <mergeCell ref="G16:K16"/>
    <mergeCell ref="G17:K17"/>
    <mergeCell ref="G18:K18"/>
    <mergeCell ref="G19:K19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N14"/>
  <sheetViews>
    <sheetView view="pageBreakPreview" zoomScaleNormal="100" zoomScaleSheetLayoutView="100" workbookViewId="0">
      <selection activeCell="A3" sqref="A3:J3"/>
    </sheetView>
  </sheetViews>
  <sheetFormatPr defaultColWidth="9.140625" defaultRowHeight="15.75" x14ac:dyDescent="0.25"/>
  <cols>
    <col min="1" max="1" width="6" style="34" customWidth="1"/>
    <col min="2" max="2" width="17.28515625" style="34" customWidth="1"/>
    <col min="3" max="3" width="13.7109375" style="34" customWidth="1"/>
    <col min="4" max="7" width="20.85546875" style="34" customWidth="1"/>
    <col min="8" max="8" width="17.5703125" style="34" customWidth="1"/>
    <col min="9" max="9" width="19.28515625" style="34" customWidth="1"/>
    <col min="10" max="10" width="14" style="34" customWidth="1"/>
    <col min="11" max="13" width="18.7109375" style="34" customWidth="1"/>
    <col min="14" max="14" width="15.7109375" style="34" customWidth="1"/>
    <col min="15" max="19" width="15.7109375" style="35" customWidth="1"/>
    <col min="20" max="16384" width="9.140625" style="35"/>
  </cols>
  <sheetData>
    <row r="1" spans="1:10" ht="66.75" customHeight="1" x14ac:dyDescent="0.25">
      <c r="H1" s="218" t="s">
        <v>88</v>
      </c>
      <c r="I1" s="218"/>
      <c r="J1" s="218"/>
    </row>
    <row r="3" spans="1:10" s="34" customFormat="1" ht="73.5" customHeight="1" x14ac:dyDescent="0.25">
      <c r="A3" s="194" t="s">
        <v>190</v>
      </c>
      <c r="B3" s="194"/>
      <c r="C3" s="194"/>
      <c r="D3" s="194"/>
      <c r="E3" s="194"/>
      <c r="F3" s="194"/>
      <c r="G3" s="194"/>
      <c r="H3" s="194"/>
      <c r="I3" s="194"/>
      <c r="J3" s="194"/>
    </row>
    <row r="5" spans="1:10" s="34" customFormat="1" ht="47.25" customHeight="1" x14ac:dyDescent="0.25">
      <c r="A5" s="222" t="s">
        <v>72</v>
      </c>
      <c r="B5" s="222" t="s">
        <v>34</v>
      </c>
      <c r="C5" s="222" t="s">
        <v>73</v>
      </c>
      <c r="D5" s="219" t="s">
        <v>35</v>
      </c>
      <c r="E5" s="220"/>
      <c r="F5" s="223" t="s">
        <v>40</v>
      </c>
      <c r="G5" s="223" t="s">
        <v>38</v>
      </c>
      <c r="H5" s="223" t="s">
        <v>65</v>
      </c>
      <c r="I5" s="223" t="s">
        <v>66</v>
      </c>
      <c r="J5" s="223" t="s">
        <v>21</v>
      </c>
    </row>
    <row r="6" spans="1:10" s="34" customFormat="1" ht="60.75" customHeight="1" x14ac:dyDescent="0.25">
      <c r="A6" s="222"/>
      <c r="B6" s="222"/>
      <c r="C6" s="222"/>
      <c r="D6" s="42" t="s">
        <v>36</v>
      </c>
      <c r="E6" s="42" t="s">
        <v>37</v>
      </c>
      <c r="F6" s="224"/>
      <c r="G6" s="224"/>
      <c r="H6" s="224"/>
      <c r="I6" s="224"/>
      <c r="J6" s="224"/>
    </row>
    <row r="7" spans="1:10" s="34" customFormat="1" ht="18.75" x14ac:dyDescent="0.25">
      <c r="A7" s="37">
        <v>1</v>
      </c>
      <c r="B7" s="225" t="s">
        <v>90</v>
      </c>
      <c r="C7" s="226"/>
      <c r="D7" s="226"/>
      <c r="E7" s="226"/>
      <c r="F7" s="226"/>
      <c r="G7" s="226"/>
      <c r="H7" s="226"/>
      <c r="I7" s="226"/>
      <c r="J7" s="227"/>
    </row>
    <row r="8" spans="1:10" s="34" customFormat="1" ht="15" x14ac:dyDescent="0.25">
      <c r="A8" s="37">
        <v>2</v>
      </c>
      <c r="B8" s="36"/>
      <c r="C8" s="58" t="s">
        <v>74</v>
      </c>
      <c r="D8" s="36"/>
      <c r="E8" s="36"/>
      <c r="F8" s="36"/>
      <c r="G8" s="36"/>
      <c r="H8" s="36"/>
      <c r="I8" s="36"/>
      <c r="J8" s="36"/>
    </row>
    <row r="9" spans="1:10" s="34" customFormat="1" ht="15" x14ac:dyDescent="0.25">
      <c r="A9" s="37">
        <v>3</v>
      </c>
      <c r="B9" s="36"/>
      <c r="C9" s="58" t="s">
        <v>74</v>
      </c>
      <c r="D9" s="36"/>
      <c r="E9" s="36"/>
      <c r="F9" s="36"/>
      <c r="G9" s="36"/>
      <c r="H9" s="36"/>
      <c r="I9" s="36"/>
      <c r="J9" s="36"/>
    </row>
    <row r="10" spans="1:10" s="34" customFormat="1" ht="15" x14ac:dyDescent="0.25">
      <c r="A10" s="37">
        <v>4</v>
      </c>
      <c r="B10" s="36"/>
      <c r="C10" s="58" t="s">
        <v>74</v>
      </c>
      <c r="D10" s="36"/>
      <c r="E10" s="36"/>
      <c r="F10" s="36"/>
      <c r="G10" s="36"/>
      <c r="H10" s="36"/>
      <c r="I10" s="36"/>
      <c r="J10" s="36"/>
    </row>
    <row r="11" spans="1:10" s="34" customFormat="1" ht="15" x14ac:dyDescent="0.25">
      <c r="A11" s="37">
        <v>5</v>
      </c>
      <c r="B11" s="36"/>
      <c r="C11" s="58" t="s">
        <v>74</v>
      </c>
      <c r="D11" s="36"/>
      <c r="E11" s="36"/>
      <c r="F11" s="36"/>
      <c r="G11" s="36"/>
      <c r="H11" s="36"/>
      <c r="I11" s="36"/>
      <c r="J11" s="36"/>
    </row>
    <row r="13" spans="1:10" s="34" customFormat="1" ht="30.75" customHeight="1" x14ac:dyDescent="0.25">
      <c r="A13" s="43"/>
      <c r="B13" s="221" t="s">
        <v>39</v>
      </c>
      <c r="C13" s="221"/>
      <c r="D13" s="221"/>
      <c r="E13" s="221"/>
      <c r="F13" s="221"/>
      <c r="G13" s="221"/>
      <c r="H13" s="221"/>
      <c r="I13" s="221"/>
      <c r="J13" s="221"/>
    </row>
    <row r="14" spans="1:10" ht="18.75" customHeight="1" x14ac:dyDescent="0.25">
      <c r="A14" s="43"/>
      <c r="B14" s="43"/>
      <c r="C14" s="43"/>
      <c r="D14" s="43"/>
      <c r="E14" s="43"/>
      <c r="F14" s="43"/>
      <c r="G14" s="43"/>
      <c r="H14" s="43"/>
      <c r="I14" s="43"/>
      <c r="J14" s="43"/>
    </row>
  </sheetData>
  <mergeCells count="13">
    <mergeCell ref="H1:J1"/>
    <mergeCell ref="D5:E5"/>
    <mergeCell ref="B13:J13"/>
    <mergeCell ref="A3:J3"/>
    <mergeCell ref="A5:A6"/>
    <mergeCell ref="B5:B6"/>
    <mergeCell ref="F5:F6"/>
    <mergeCell ref="G5:G6"/>
    <mergeCell ref="H5:H6"/>
    <mergeCell ref="I5:I6"/>
    <mergeCell ref="J5:J6"/>
    <mergeCell ref="C5:C6"/>
    <mergeCell ref="B7:J7"/>
  </mergeCells>
  <printOptions horizontalCentered="1"/>
  <pageMargins left="0.19685039370078741" right="0.19685039370078741" top="0.19685039370078741" bottom="0.19685039370078741" header="0" footer="0"/>
  <pageSetup paperSize="9" scale="8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191" t="s">
        <v>46</v>
      </c>
      <c r="B5" s="191"/>
      <c r="C5" s="191"/>
      <c r="D5" s="191"/>
    </row>
    <row r="7" spans="1:4" ht="25.5" x14ac:dyDescent="0.25">
      <c r="A7" s="47" t="s">
        <v>20</v>
      </c>
      <c r="B7" s="47" t="s">
        <v>49</v>
      </c>
      <c r="C7" s="47" t="s">
        <v>47</v>
      </c>
      <c r="D7" s="47" t="s">
        <v>48</v>
      </c>
    </row>
    <row r="8" spans="1:4" x14ac:dyDescent="0.25">
      <c r="A8" s="44">
        <v>1</v>
      </c>
      <c r="B8" s="44"/>
      <c r="C8" s="44"/>
      <c r="D8" s="44"/>
    </row>
    <row r="9" spans="1:4" x14ac:dyDescent="0.25">
      <c r="A9" s="44">
        <f>+A8+1</f>
        <v>2</v>
      </c>
      <c r="B9" s="45"/>
      <c r="C9" s="45"/>
      <c r="D9" s="46"/>
    </row>
    <row r="10" spans="1:4" x14ac:dyDescent="0.25">
      <c r="A10" s="44">
        <f t="shared" ref="A10:A17" si="0">+A9+1</f>
        <v>3</v>
      </c>
      <c r="B10" s="45"/>
      <c r="C10" s="45"/>
      <c r="D10" s="46"/>
    </row>
    <row r="11" spans="1:4" x14ac:dyDescent="0.25">
      <c r="A11" s="44">
        <f t="shared" si="0"/>
        <v>4</v>
      </c>
      <c r="B11" s="45"/>
      <c r="C11" s="45"/>
      <c r="D11" s="46"/>
    </row>
    <row r="12" spans="1:4" x14ac:dyDescent="0.25">
      <c r="A12" s="44">
        <f t="shared" si="0"/>
        <v>5</v>
      </c>
      <c r="B12" s="45"/>
      <c r="C12" s="45"/>
      <c r="D12" s="46"/>
    </row>
    <row r="13" spans="1:4" x14ac:dyDescent="0.25">
      <c r="A13" s="44">
        <f t="shared" si="0"/>
        <v>6</v>
      </c>
      <c r="B13" s="45"/>
      <c r="C13" s="45"/>
      <c r="D13" s="46"/>
    </row>
    <row r="14" spans="1:4" x14ac:dyDescent="0.25">
      <c r="A14" s="44">
        <f t="shared" si="0"/>
        <v>7</v>
      </c>
      <c r="B14" s="45"/>
      <c r="C14" s="45"/>
      <c r="D14" s="46"/>
    </row>
    <row r="15" spans="1:4" x14ac:dyDescent="0.25">
      <c r="A15" s="44">
        <f t="shared" si="0"/>
        <v>8</v>
      </c>
      <c r="B15" s="45"/>
      <c r="C15" s="45"/>
      <c r="D15" s="46"/>
    </row>
    <row r="16" spans="1:4" x14ac:dyDescent="0.25">
      <c r="A16" s="44">
        <f t="shared" si="0"/>
        <v>9</v>
      </c>
      <c r="B16" s="45"/>
      <c r="C16" s="45"/>
      <c r="D16" s="46"/>
    </row>
    <row r="17" spans="1:4" x14ac:dyDescent="0.25">
      <c r="A17" s="44">
        <f t="shared" si="0"/>
        <v>10</v>
      </c>
      <c r="B17" s="45"/>
      <c r="C17" s="45"/>
      <c r="D17" s="46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P11"/>
  <sheetViews>
    <sheetView view="pageBreakPreview" zoomScale="85" zoomScaleNormal="85" zoomScaleSheetLayoutView="85" workbookViewId="0">
      <pane xSplit="4" ySplit="4" topLeftCell="E5" activePane="bottomRight" state="frozen"/>
      <selection activeCell="F9" sqref="F9"/>
      <selection pane="topRight" activeCell="F9" sqref="F9"/>
      <selection pane="bottomLeft" activeCell="F9" sqref="F9"/>
      <selection pane="bottomRight" activeCell="A3" sqref="A3:J3"/>
    </sheetView>
  </sheetViews>
  <sheetFormatPr defaultColWidth="9.140625" defaultRowHeight="18.75" x14ac:dyDescent="0.25"/>
  <cols>
    <col min="1" max="1" width="7" style="22" customWidth="1"/>
    <col min="2" max="2" width="22.7109375" style="24" customWidth="1"/>
    <col min="3" max="3" width="27.85546875" style="24" customWidth="1"/>
    <col min="4" max="4" width="19.85546875" style="22" customWidth="1"/>
    <col min="5" max="5" width="20.85546875" style="24" customWidth="1"/>
    <col min="6" max="6" width="20" style="24" customWidth="1"/>
    <col min="7" max="8" width="15.7109375" style="24" customWidth="1"/>
    <col min="9" max="9" width="20.5703125" style="24" customWidth="1"/>
    <col min="10" max="10" width="21.28515625" style="24" customWidth="1"/>
    <col min="11" max="12" width="18.140625" style="24" customWidth="1"/>
    <col min="13" max="13" width="16.7109375" style="22" customWidth="1"/>
    <col min="14" max="16" width="15.7109375" style="22" customWidth="1"/>
    <col min="17" max="20" width="18.7109375" style="22" customWidth="1"/>
    <col min="21" max="26" width="15.7109375" style="22" customWidth="1"/>
    <col min="27" max="16384" width="9.140625" style="22"/>
  </cols>
  <sheetData>
    <row r="1" spans="1:16" ht="70.5" customHeight="1" x14ac:dyDescent="0.25">
      <c r="G1" s="153" t="s">
        <v>83</v>
      </c>
      <c r="H1" s="153"/>
      <c r="I1" s="153"/>
      <c r="J1" s="153"/>
      <c r="K1" s="155"/>
      <c r="L1" s="155"/>
    </row>
    <row r="2" spans="1:16" hidden="1" x14ac:dyDescent="0.25">
      <c r="K2" s="155"/>
      <c r="L2" s="155"/>
    </row>
    <row r="3" spans="1:16" ht="68.25" customHeight="1" x14ac:dyDescent="0.25">
      <c r="A3" s="161" t="s">
        <v>263</v>
      </c>
      <c r="B3" s="161"/>
      <c r="C3" s="161"/>
      <c r="D3" s="161"/>
      <c r="E3" s="161"/>
      <c r="F3" s="161"/>
      <c r="G3" s="161"/>
      <c r="H3" s="161"/>
      <c r="I3" s="161"/>
      <c r="J3" s="161"/>
      <c r="K3" s="28"/>
      <c r="L3" s="28"/>
      <c r="M3" s="23"/>
      <c r="N3" s="23"/>
      <c r="O3" s="23"/>
      <c r="P3" s="23"/>
    </row>
    <row r="4" spans="1:16" x14ac:dyDescent="0.25">
      <c r="J4" s="25" t="s">
        <v>193</v>
      </c>
      <c r="L4" s="22"/>
    </row>
    <row r="5" spans="1:16" x14ac:dyDescent="0.25">
      <c r="A5" s="158" t="s">
        <v>13</v>
      </c>
      <c r="B5" s="156" t="s">
        <v>50</v>
      </c>
      <c r="C5" s="156" t="s">
        <v>51</v>
      </c>
      <c r="D5" s="156" t="s">
        <v>52</v>
      </c>
      <c r="E5" s="156" t="s">
        <v>53</v>
      </c>
      <c r="F5" s="160" t="s">
        <v>55</v>
      </c>
      <c r="G5" s="160"/>
      <c r="H5" s="156" t="s">
        <v>62</v>
      </c>
      <c r="I5" s="156" t="s">
        <v>63</v>
      </c>
      <c r="J5" s="156" t="s">
        <v>79</v>
      </c>
      <c r="L5" s="25"/>
    </row>
    <row r="6" spans="1:16" ht="113.25" customHeight="1" x14ac:dyDescent="0.25">
      <c r="A6" s="159"/>
      <c r="B6" s="157"/>
      <c r="C6" s="157"/>
      <c r="D6" s="157"/>
      <c r="E6" s="157"/>
      <c r="F6" s="48" t="s">
        <v>61</v>
      </c>
      <c r="G6" s="48" t="s">
        <v>64</v>
      </c>
      <c r="H6" s="157"/>
      <c r="I6" s="157"/>
      <c r="J6" s="157"/>
      <c r="L6" s="25"/>
    </row>
    <row r="7" spans="1:16" ht="87" customHeight="1" x14ac:dyDescent="0.25">
      <c r="A7" s="50">
        <v>1</v>
      </c>
      <c r="B7" s="96" t="s">
        <v>264</v>
      </c>
      <c r="C7" s="106" t="s">
        <v>186</v>
      </c>
      <c r="D7" s="107">
        <v>18174000</v>
      </c>
      <c r="E7" s="108" t="s">
        <v>192</v>
      </c>
      <c r="F7" s="106" t="s">
        <v>188</v>
      </c>
      <c r="G7" s="107">
        <v>200474347</v>
      </c>
      <c r="H7" s="107">
        <v>18174000</v>
      </c>
      <c r="I7" s="107">
        <v>2561459.5</v>
      </c>
      <c r="J7" s="106" t="s">
        <v>187</v>
      </c>
      <c r="K7" s="105"/>
      <c r="L7" s="25"/>
    </row>
    <row r="8" spans="1:16" ht="75.75" customHeight="1" x14ac:dyDescent="0.25">
      <c r="A8" s="50">
        <v>2</v>
      </c>
      <c r="B8" s="96" t="s">
        <v>194</v>
      </c>
      <c r="C8" s="106" t="s">
        <v>186</v>
      </c>
      <c r="D8" s="107">
        <v>17379775</v>
      </c>
      <c r="E8" s="108" t="s">
        <v>192</v>
      </c>
      <c r="F8" s="106" t="s">
        <v>188</v>
      </c>
      <c r="G8" s="107">
        <v>204821497</v>
      </c>
      <c r="H8" s="107">
        <v>17379775</v>
      </c>
      <c r="I8" s="107">
        <v>2121122.5</v>
      </c>
      <c r="J8" s="106" t="s">
        <v>187</v>
      </c>
      <c r="K8" s="102"/>
      <c r="L8" s="25"/>
    </row>
    <row r="9" spans="1:16" x14ac:dyDescent="0.25">
      <c r="A9" s="98"/>
      <c r="B9" s="99"/>
      <c r="C9" s="99"/>
      <c r="D9" s="98"/>
      <c r="E9" s="99"/>
      <c r="F9" s="99"/>
      <c r="G9" s="99"/>
      <c r="H9" s="99">
        <f>SUM(H7:H8)</f>
        <v>35553775</v>
      </c>
      <c r="I9" s="99">
        <f>SUM(I7:I8)</f>
        <v>4682582</v>
      </c>
      <c r="J9" s="99"/>
      <c r="L9" s="25"/>
    </row>
    <row r="10" spans="1:16" ht="4.5" customHeight="1" x14ac:dyDescent="0.25">
      <c r="L10" s="25"/>
    </row>
    <row r="11" spans="1:16" ht="66.75" customHeight="1" x14ac:dyDescent="0.25">
      <c r="A11" s="154" t="s">
        <v>80</v>
      </c>
      <c r="B11" s="154"/>
      <c r="C11" s="154"/>
      <c r="D11" s="154"/>
      <c r="E11" s="154"/>
      <c r="F11" s="154"/>
      <c r="G11" s="154"/>
      <c r="H11" s="154"/>
      <c r="I11" s="154"/>
      <c r="J11" s="154"/>
      <c r="K11" s="39"/>
      <c r="L11" s="39"/>
    </row>
  </sheetData>
  <mergeCells count="14">
    <mergeCell ref="G1:J1"/>
    <mergeCell ref="A11:J11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00B0F0"/>
    <pageSetUpPr fitToPage="1"/>
  </sheetPr>
  <dimension ref="A1:O17"/>
  <sheetViews>
    <sheetView tabSelected="1" zoomScaleNormal="100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E11" sqref="E11"/>
    </sheetView>
  </sheetViews>
  <sheetFormatPr defaultColWidth="9.140625" defaultRowHeight="15.75" x14ac:dyDescent="0.25"/>
  <cols>
    <col min="1" max="1" width="7.5703125" style="2" customWidth="1"/>
    <col min="2" max="2" width="13.140625" style="5" customWidth="1"/>
    <col min="3" max="3" width="47.42578125" style="5" customWidth="1"/>
    <col min="4" max="5" width="24.140625" style="5" customWidth="1"/>
    <col min="6" max="6" width="52.85546875" style="2" customWidth="1"/>
    <col min="7" max="7" width="16.7109375" style="2" customWidth="1"/>
    <col min="8" max="10" width="15.7109375" style="2" customWidth="1"/>
    <col min="11" max="14" width="18.7109375" style="2" customWidth="1"/>
    <col min="15" max="15" width="15.7109375" style="2" customWidth="1"/>
    <col min="16" max="20" width="15.7109375" style="3" customWidth="1"/>
    <col min="21" max="16384" width="9.140625" style="3"/>
  </cols>
  <sheetData>
    <row r="1" spans="1:15" ht="89.25" customHeight="1" x14ac:dyDescent="0.25">
      <c r="E1" s="169" t="s">
        <v>81</v>
      </c>
      <c r="F1" s="169"/>
    </row>
    <row r="2" spans="1:15" x14ac:dyDescent="0.25">
      <c r="A2" s="5"/>
      <c r="F2" s="51"/>
      <c r="G2" s="5"/>
      <c r="H2" s="5"/>
      <c r="I2" s="5"/>
      <c r="J2" s="5"/>
      <c r="K2" s="5"/>
      <c r="L2" s="5"/>
      <c r="M2" s="5"/>
      <c r="N2" s="5"/>
      <c r="O2" s="5"/>
    </row>
    <row r="3" spans="1:15" ht="54.6" customHeight="1" x14ac:dyDescent="0.25">
      <c r="A3" s="172" t="s">
        <v>265</v>
      </c>
      <c r="B3" s="172"/>
      <c r="C3" s="172"/>
      <c r="D3" s="172"/>
      <c r="E3" s="172"/>
      <c r="F3" s="172"/>
      <c r="G3" s="1"/>
      <c r="H3" s="1"/>
      <c r="I3" s="1"/>
      <c r="J3" s="1"/>
    </row>
    <row r="4" spans="1:15" ht="17.45" customHeight="1" x14ac:dyDescent="0.25">
      <c r="F4" s="11"/>
    </row>
    <row r="5" spans="1:15" ht="29.25" customHeight="1" x14ac:dyDescent="0.25">
      <c r="A5" s="170" t="s">
        <v>13</v>
      </c>
      <c r="B5" s="170" t="s">
        <v>14</v>
      </c>
      <c r="C5" s="170" t="s">
        <v>56</v>
      </c>
      <c r="D5" s="173" t="s">
        <v>15</v>
      </c>
      <c r="E5" s="173"/>
      <c r="F5" s="170" t="s">
        <v>31</v>
      </c>
      <c r="K5" s="4"/>
    </row>
    <row r="6" spans="1:15" ht="35.25" customHeight="1" x14ac:dyDescent="0.25">
      <c r="A6" s="171"/>
      <c r="B6" s="171"/>
      <c r="C6" s="171"/>
      <c r="D6" s="18" t="s">
        <v>16</v>
      </c>
      <c r="E6" s="18" t="s">
        <v>17</v>
      </c>
      <c r="F6" s="171"/>
      <c r="G6" s="5"/>
      <c r="H6" s="5"/>
      <c r="I6" s="5"/>
      <c r="J6" s="5"/>
      <c r="K6" s="4"/>
      <c r="L6" s="5"/>
      <c r="M6" s="5"/>
      <c r="N6" s="5"/>
      <c r="O6" s="5"/>
    </row>
    <row r="7" spans="1:15" x14ac:dyDescent="0.25">
      <c r="A7" s="163">
        <v>1</v>
      </c>
      <c r="B7" s="166" t="s">
        <v>195</v>
      </c>
      <c r="C7" s="53" t="s">
        <v>58</v>
      </c>
      <c r="D7" s="40"/>
      <c r="E7" s="40"/>
      <c r="F7" s="40"/>
      <c r="G7" s="5"/>
      <c r="H7" s="5"/>
      <c r="I7" s="5"/>
      <c r="J7" s="5"/>
      <c r="K7" s="5"/>
      <c r="L7" s="5"/>
      <c r="M7" s="5"/>
      <c r="N7" s="5"/>
      <c r="O7" s="5"/>
    </row>
    <row r="8" spans="1:15" ht="24" customHeight="1" x14ac:dyDescent="0.25">
      <c r="A8" s="164"/>
      <c r="B8" s="167"/>
      <c r="C8" s="54" t="s">
        <v>59</v>
      </c>
      <c r="D8" s="41">
        <v>9</v>
      </c>
      <c r="E8" s="109">
        <v>46686.3</v>
      </c>
      <c r="F8" s="40" t="s">
        <v>115</v>
      </c>
      <c r="G8" s="39"/>
      <c r="H8" s="39"/>
      <c r="I8" s="39"/>
      <c r="J8" s="39"/>
      <c r="K8" s="39"/>
      <c r="L8" s="39"/>
      <c r="M8" s="39"/>
      <c r="N8" s="39"/>
      <c r="O8" s="5"/>
    </row>
    <row r="9" spans="1:15" x14ac:dyDescent="0.25">
      <c r="A9" s="164"/>
      <c r="B9" s="167"/>
      <c r="C9" s="54" t="s">
        <v>60</v>
      </c>
      <c r="D9" s="41"/>
      <c r="E9" s="41"/>
      <c r="F9" s="100"/>
      <c r="G9" s="5"/>
      <c r="H9" s="5"/>
      <c r="I9" s="5"/>
      <c r="J9" s="5"/>
      <c r="K9" s="5"/>
      <c r="L9" s="5"/>
      <c r="M9" s="5"/>
      <c r="N9" s="5"/>
      <c r="O9" s="5"/>
    </row>
    <row r="10" spans="1:15" ht="31.5" customHeight="1" x14ac:dyDescent="0.25">
      <c r="A10" s="165"/>
      <c r="B10" s="168"/>
      <c r="C10" s="55" t="s">
        <v>57</v>
      </c>
      <c r="D10" s="20">
        <v>45</v>
      </c>
      <c r="E10" s="110">
        <v>810349.7</v>
      </c>
      <c r="F10" s="20" t="s">
        <v>182</v>
      </c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123"/>
      <c r="B11" s="123"/>
      <c r="C11" s="123"/>
      <c r="D11" s="123"/>
      <c r="E11" s="228">
        <f>SUM(E7:E10)</f>
        <v>857036</v>
      </c>
      <c r="F11" s="123"/>
    </row>
    <row r="12" spans="1:15" x14ac:dyDescent="0.25">
      <c r="A12" s="123"/>
      <c r="B12" s="123"/>
      <c r="C12" s="123"/>
      <c r="D12" s="123"/>
      <c r="E12" s="123"/>
      <c r="F12" s="123"/>
    </row>
    <row r="15" spans="1:15" x14ac:dyDescent="0.25">
      <c r="A15" s="162" t="s">
        <v>80</v>
      </c>
      <c r="B15" s="162"/>
      <c r="C15" s="162"/>
      <c r="D15" s="162"/>
      <c r="E15" s="162"/>
      <c r="F15" s="162"/>
    </row>
    <row r="16" spans="1:15" x14ac:dyDescent="0.25">
      <c r="A16" s="162"/>
      <c r="B16" s="162"/>
      <c r="C16" s="162"/>
      <c r="D16" s="162"/>
      <c r="E16" s="162"/>
      <c r="F16" s="162"/>
    </row>
    <row r="17" spans="1:6" x14ac:dyDescent="0.25">
      <c r="A17" s="162"/>
      <c r="B17" s="162"/>
      <c r="C17" s="162"/>
      <c r="D17" s="162"/>
      <c r="E17" s="162"/>
      <c r="F17" s="162"/>
    </row>
  </sheetData>
  <mergeCells count="10">
    <mergeCell ref="A15:F17"/>
    <mergeCell ref="A7:A10"/>
    <mergeCell ref="B7:B10"/>
    <mergeCell ref="E1:F1"/>
    <mergeCell ref="F5:F6"/>
    <mergeCell ref="A3:F3"/>
    <mergeCell ref="A5:A6"/>
    <mergeCell ref="B5:B6"/>
    <mergeCell ref="C5:C6"/>
    <mergeCell ref="D5:E5"/>
  </mergeCells>
  <printOptions horizontalCentered="1"/>
  <pageMargins left="0.19685039370078741" right="0.19685039370078741" top="0.19685039370078741" bottom="0.19685039370078741" header="0" footer="0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tabColor rgb="FF00B0F0"/>
    <pageSetUpPr fitToPage="1"/>
  </sheetPr>
  <dimension ref="A1:O7"/>
  <sheetViews>
    <sheetView view="pageBreakPreview" topLeftCell="A4" zoomScale="85" zoomScaleNormal="85" zoomScaleSheetLayoutView="85" workbookViewId="0">
      <pane xSplit="1" ySplit="2" topLeftCell="E6" activePane="bottomRight" state="frozen"/>
      <selection activeCell="A4" sqref="A4"/>
      <selection pane="topRight" activeCell="B4" sqref="B4"/>
      <selection pane="bottomLeft" activeCell="A6" sqref="A6"/>
      <selection pane="bottomRight" activeCell="F16" sqref="F16"/>
    </sheetView>
  </sheetViews>
  <sheetFormatPr defaultColWidth="9.140625" defaultRowHeight="18.75" x14ac:dyDescent="0.25"/>
  <cols>
    <col min="1" max="1" width="9.7109375" style="26" bestFit="1" customWidth="1"/>
    <col min="2" max="2" width="12.85546875" style="29" customWidth="1"/>
    <col min="3" max="3" width="42.5703125" style="26" customWidth="1"/>
    <col min="4" max="4" width="20.28515625" style="29" customWidth="1"/>
    <col min="5" max="5" width="18.7109375" style="29" customWidth="1"/>
    <col min="6" max="6" width="28.7109375" style="29" customWidth="1"/>
    <col min="7" max="7" width="35.42578125" style="29" customWidth="1"/>
    <col min="8" max="8" width="19" style="29" customWidth="1"/>
    <col min="9" max="9" width="24.7109375" style="29" customWidth="1"/>
    <col min="10" max="10" width="20.140625" style="29" customWidth="1"/>
    <col min="11" max="11" width="23.28515625" style="29" customWidth="1"/>
    <col min="12" max="12" width="24" style="29" customWidth="1"/>
    <col min="13" max="13" width="16.7109375" style="26" customWidth="1"/>
    <col min="14" max="15" width="15.7109375" style="26" customWidth="1"/>
    <col min="16" max="19" width="18.7109375" style="26" customWidth="1"/>
    <col min="20" max="25" width="15.7109375" style="26" customWidth="1"/>
    <col min="26" max="16384" width="9.140625" style="26"/>
  </cols>
  <sheetData>
    <row r="1" spans="1:15" ht="107.25" customHeight="1" x14ac:dyDescent="0.25">
      <c r="I1" s="174" t="s">
        <v>84</v>
      </c>
      <c r="J1" s="174"/>
      <c r="K1" s="174"/>
      <c r="L1" s="174"/>
    </row>
    <row r="2" spans="1:15" ht="77.25" customHeight="1" x14ac:dyDescent="0.25">
      <c r="A2" s="161" t="s">
        <v>114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28"/>
      <c r="N2" s="28"/>
      <c r="O2" s="28"/>
    </row>
    <row r="3" spans="1:15" x14ac:dyDescent="0.25">
      <c r="L3" s="25"/>
    </row>
    <row r="4" spans="1:15" x14ac:dyDescent="0.25">
      <c r="A4" s="176" t="s">
        <v>13</v>
      </c>
      <c r="B4" s="176" t="s">
        <v>14</v>
      </c>
      <c r="C4" s="176" t="s">
        <v>6</v>
      </c>
      <c r="D4" s="176" t="s">
        <v>32</v>
      </c>
      <c r="E4" s="176" t="s">
        <v>10</v>
      </c>
      <c r="F4" s="176" t="s">
        <v>11</v>
      </c>
      <c r="G4" s="178" t="s">
        <v>55</v>
      </c>
      <c r="H4" s="178"/>
      <c r="I4" s="176" t="s">
        <v>7</v>
      </c>
      <c r="J4" s="176" t="s">
        <v>8</v>
      </c>
      <c r="K4" s="176" t="s">
        <v>9</v>
      </c>
      <c r="L4" s="176" t="s">
        <v>67</v>
      </c>
    </row>
    <row r="5" spans="1:15" ht="62.25" customHeight="1" x14ac:dyDescent="0.25">
      <c r="A5" s="177"/>
      <c r="B5" s="177"/>
      <c r="C5" s="177"/>
      <c r="D5" s="177"/>
      <c r="E5" s="177"/>
      <c r="F5" s="177"/>
      <c r="G5" s="57" t="s">
        <v>61</v>
      </c>
      <c r="H5" s="57" t="s">
        <v>64</v>
      </c>
      <c r="I5" s="177"/>
      <c r="J5" s="177"/>
      <c r="K5" s="177"/>
      <c r="L5" s="177"/>
    </row>
    <row r="7" spans="1:15" ht="54" customHeight="1" x14ac:dyDescent="0.25">
      <c r="A7" s="175" t="s">
        <v>80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</row>
  </sheetData>
  <autoFilter ref="A4:Y5" xr:uid="{00000000-0009-0000-0000-000003000000}">
    <filterColumn colId="7" showButton="0"/>
  </autoFilter>
  <mergeCells count="14">
    <mergeCell ref="A2:L2"/>
    <mergeCell ref="I1:L1"/>
    <mergeCell ref="A7:L7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</mergeCells>
  <printOptions horizontalCentered="1"/>
  <pageMargins left="0.19685039370078741" right="0.19685039370078741" top="0.19685039370078741" bottom="0.19685039370078741" header="0" footer="0"/>
  <pageSetup paperSize="9" scale="5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tabColor rgb="FF00B0F0"/>
    <pageSetUpPr fitToPage="1"/>
  </sheetPr>
  <dimension ref="A1:L107"/>
  <sheetViews>
    <sheetView view="pageBreakPreview" zoomScale="70" zoomScaleNormal="70" zoomScaleSheetLayoutView="70" workbookViewId="0">
      <pane xSplit="1" ySplit="6" topLeftCell="B79" activePane="bottomRight" state="frozen"/>
      <selection pane="topRight" activeCell="B1" sqref="B1"/>
      <selection pane="bottomLeft" activeCell="A7" sqref="A7"/>
      <selection pane="bottomRight" activeCell="E8" sqref="E8"/>
    </sheetView>
  </sheetViews>
  <sheetFormatPr defaultColWidth="9.140625" defaultRowHeight="18.75" x14ac:dyDescent="0.25"/>
  <cols>
    <col min="1" max="1" width="6.5703125" style="22" customWidth="1"/>
    <col min="2" max="2" width="11.42578125" style="24" customWidth="1"/>
    <col min="3" max="3" width="57" style="22" customWidth="1"/>
    <col min="4" max="4" width="35.28515625" style="24" customWidth="1"/>
    <col min="5" max="5" width="24.140625" style="24" customWidth="1"/>
    <col min="6" max="6" width="37" style="24" customWidth="1"/>
    <col min="7" max="7" width="45.7109375" style="24" customWidth="1"/>
    <col min="8" max="8" width="22.28515625" style="24" customWidth="1"/>
    <col min="9" max="9" width="27.42578125" style="24" customWidth="1"/>
    <col min="10" max="10" width="25.140625" style="24" customWidth="1"/>
    <col min="11" max="11" width="24.85546875" style="24" customWidth="1"/>
    <col min="12" max="12" width="27.140625" style="104" customWidth="1"/>
    <col min="13" max="14" width="18.7109375" style="22" customWidth="1"/>
    <col min="15" max="20" width="15.7109375" style="22" customWidth="1"/>
    <col min="21" max="16384" width="9.140625" style="22"/>
  </cols>
  <sheetData>
    <row r="1" spans="1:12" ht="74.25" customHeight="1" x14ac:dyDescent="0.25">
      <c r="I1" s="153" t="s">
        <v>85</v>
      </c>
      <c r="J1" s="153"/>
      <c r="K1" s="153"/>
      <c r="L1" s="153"/>
    </row>
    <row r="2" spans="1:12" x14ac:dyDescent="0.25">
      <c r="K2" s="183"/>
      <c r="L2" s="183"/>
    </row>
    <row r="3" spans="1:12" ht="81.75" customHeight="1" x14ac:dyDescent="0.25">
      <c r="A3" s="161" t="s">
        <v>367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pans="1:12" x14ac:dyDescent="0.25">
      <c r="L4" s="103"/>
    </row>
    <row r="5" spans="1:12" ht="45" customHeight="1" x14ac:dyDescent="0.25">
      <c r="A5" s="179" t="s">
        <v>13</v>
      </c>
      <c r="B5" s="179" t="s">
        <v>14</v>
      </c>
      <c r="C5" s="179" t="s">
        <v>6</v>
      </c>
      <c r="D5" s="179" t="s">
        <v>32</v>
      </c>
      <c r="E5" s="179" t="s">
        <v>10</v>
      </c>
      <c r="F5" s="179" t="s">
        <v>11</v>
      </c>
      <c r="G5" s="160" t="s">
        <v>55</v>
      </c>
      <c r="H5" s="160"/>
      <c r="I5" s="179" t="s">
        <v>7</v>
      </c>
      <c r="J5" s="179" t="s">
        <v>8</v>
      </c>
      <c r="K5" s="179" t="s">
        <v>9</v>
      </c>
      <c r="L5" s="181" t="s">
        <v>68</v>
      </c>
    </row>
    <row r="6" spans="1:12" ht="61.5" customHeight="1" x14ac:dyDescent="0.25">
      <c r="A6" s="180"/>
      <c r="B6" s="180"/>
      <c r="C6" s="180"/>
      <c r="D6" s="180"/>
      <c r="E6" s="180"/>
      <c r="F6" s="180"/>
      <c r="G6" s="56" t="s">
        <v>61</v>
      </c>
      <c r="H6" s="56" t="s">
        <v>64</v>
      </c>
      <c r="I6" s="180"/>
      <c r="J6" s="180"/>
      <c r="K6" s="180"/>
      <c r="L6" s="182"/>
    </row>
    <row r="7" spans="1:12" s="125" customFormat="1" ht="37.5" customHeight="1" x14ac:dyDescent="0.3">
      <c r="A7" s="126" t="s">
        <v>92</v>
      </c>
      <c r="B7" s="127" t="s">
        <v>195</v>
      </c>
      <c r="C7" s="127" t="s">
        <v>253</v>
      </c>
      <c r="D7" s="127" t="s">
        <v>224</v>
      </c>
      <c r="E7" s="128" t="s">
        <v>372</v>
      </c>
      <c r="F7" s="129" t="s">
        <v>266</v>
      </c>
      <c r="G7" s="127" t="s">
        <v>254</v>
      </c>
      <c r="H7" s="127">
        <v>300970850</v>
      </c>
      <c r="I7" s="127" t="s">
        <v>406</v>
      </c>
      <c r="J7" s="127">
        <v>1</v>
      </c>
      <c r="K7" s="127">
        <v>21883000</v>
      </c>
      <c r="L7" s="130">
        <f>SUM(J7*K7)/1000</f>
        <v>21883</v>
      </c>
    </row>
    <row r="8" spans="1:12" s="125" customFormat="1" ht="40.5" x14ac:dyDescent="0.25">
      <c r="A8" s="126" t="s">
        <v>93</v>
      </c>
      <c r="B8" s="127" t="s">
        <v>195</v>
      </c>
      <c r="C8" s="127" t="s">
        <v>241</v>
      </c>
      <c r="D8" s="127" t="s">
        <v>224</v>
      </c>
      <c r="E8" s="128" t="s">
        <v>196</v>
      </c>
      <c r="F8" s="127" t="s">
        <v>267</v>
      </c>
      <c r="G8" s="131" t="s">
        <v>269</v>
      </c>
      <c r="H8" s="127">
        <v>306866603</v>
      </c>
      <c r="I8" s="127" t="s">
        <v>369</v>
      </c>
      <c r="J8" s="127">
        <v>123.38</v>
      </c>
      <c r="K8" s="132">
        <v>562315.04</v>
      </c>
      <c r="L8" s="130">
        <f>SUM(J8*K8)/1000</f>
        <v>69378.429635200009</v>
      </c>
    </row>
    <row r="9" spans="1:12" s="125" customFormat="1" ht="37.5" customHeight="1" x14ac:dyDescent="0.25">
      <c r="A9" s="126" t="s">
        <v>94</v>
      </c>
      <c r="B9" s="127" t="s">
        <v>195</v>
      </c>
      <c r="C9" s="127" t="s">
        <v>243</v>
      </c>
      <c r="D9" s="127" t="s">
        <v>224</v>
      </c>
      <c r="E9" s="128" t="s">
        <v>196</v>
      </c>
      <c r="F9" s="127" t="s">
        <v>270</v>
      </c>
      <c r="G9" s="131" t="s">
        <v>368</v>
      </c>
      <c r="H9" s="127">
        <v>202628856</v>
      </c>
      <c r="I9" s="127" t="s">
        <v>242</v>
      </c>
      <c r="J9" s="127">
        <v>1</v>
      </c>
      <c r="K9" s="127">
        <v>192936940</v>
      </c>
      <c r="L9" s="130">
        <v>192936.94</v>
      </c>
    </row>
    <row r="10" spans="1:12" s="125" customFormat="1" ht="40.5" x14ac:dyDescent="0.25">
      <c r="A10" s="126" t="s">
        <v>95</v>
      </c>
      <c r="B10" s="127" t="s">
        <v>195</v>
      </c>
      <c r="C10" s="127" t="s">
        <v>244</v>
      </c>
      <c r="D10" s="127" t="s">
        <v>224</v>
      </c>
      <c r="E10" s="128" t="s">
        <v>196</v>
      </c>
      <c r="F10" s="127" t="s">
        <v>271</v>
      </c>
      <c r="G10" s="133" t="s">
        <v>245</v>
      </c>
      <c r="H10" s="134">
        <v>306605769</v>
      </c>
      <c r="I10" s="127" t="s">
        <v>252</v>
      </c>
      <c r="J10" s="127">
        <v>23076</v>
      </c>
      <c r="K10" s="127">
        <v>1300</v>
      </c>
      <c r="L10" s="130">
        <f t="shared" ref="L10:L12" si="0">SUM(J10*K10)/1000</f>
        <v>29998.799999999999</v>
      </c>
    </row>
    <row r="11" spans="1:12" s="125" customFormat="1" ht="43.5" customHeight="1" x14ac:dyDescent="0.25">
      <c r="A11" s="126" t="s">
        <v>96</v>
      </c>
      <c r="B11" s="127" t="s">
        <v>195</v>
      </c>
      <c r="C11" s="127" t="s">
        <v>251</v>
      </c>
      <c r="D11" s="127" t="s">
        <v>224</v>
      </c>
      <c r="E11" s="128" t="s">
        <v>196</v>
      </c>
      <c r="F11" s="127" t="s">
        <v>273</v>
      </c>
      <c r="G11" s="127" t="s">
        <v>272</v>
      </c>
      <c r="H11" s="127">
        <v>201052713</v>
      </c>
      <c r="I11" s="127" t="s">
        <v>370</v>
      </c>
      <c r="J11" s="127">
        <v>7500</v>
      </c>
      <c r="K11" s="127">
        <v>1040</v>
      </c>
      <c r="L11" s="130">
        <f t="shared" si="0"/>
        <v>7800</v>
      </c>
    </row>
    <row r="12" spans="1:12" s="125" customFormat="1" ht="53.25" customHeight="1" x14ac:dyDescent="0.25">
      <c r="A12" s="126" t="s">
        <v>97</v>
      </c>
      <c r="B12" s="127" t="s">
        <v>195</v>
      </c>
      <c r="C12" s="127" t="s">
        <v>274</v>
      </c>
      <c r="D12" s="127" t="s">
        <v>224</v>
      </c>
      <c r="E12" s="128" t="s">
        <v>196</v>
      </c>
      <c r="F12" s="127" t="s">
        <v>276</v>
      </c>
      <c r="G12" s="131" t="s">
        <v>275</v>
      </c>
      <c r="H12" s="134">
        <v>306350099</v>
      </c>
      <c r="I12" s="127" t="s">
        <v>371</v>
      </c>
      <c r="J12" s="127">
        <v>45000</v>
      </c>
      <c r="K12" s="127">
        <v>800</v>
      </c>
      <c r="L12" s="130">
        <f t="shared" si="0"/>
        <v>36000</v>
      </c>
    </row>
    <row r="13" spans="1:12" s="125" customFormat="1" ht="47.25" customHeight="1" x14ac:dyDescent="0.25">
      <c r="A13" s="126" t="s">
        <v>98</v>
      </c>
      <c r="B13" s="127" t="s">
        <v>195</v>
      </c>
      <c r="C13" s="127" t="s">
        <v>259</v>
      </c>
      <c r="D13" s="127" t="s">
        <v>224</v>
      </c>
      <c r="E13" s="128" t="s">
        <v>196</v>
      </c>
      <c r="F13" s="135" t="s">
        <v>277</v>
      </c>
      <c r="G13" s="131" t="s">
        <v>240</v>
      </c>
      <c r="H13" s="134">
        <v>200898364</v>
      </c>
      <c r="I13" s="127" t="s">
        <v>184</v>
      </c>
      <c r="J13" s="127">
        <v>1</v>
      </c>
      <c r="K13" s="127">
        <v>160000000</v>
      </c>
      <c r="L13" s="130">
        <f>SUM(J13*K13)/1000</f>
        <v>160000</v>
      </c>
    </row>
    <row r="14" spans="1:12" s="125" customFormat="1" ht="40.5" x14ac:dyDescent="0.25">
      <c r="A14" s="126" t="s">
        <v>99</v>
      </c>
      <c r="B14" s="127" t="s">
        <v>195</v>
      </c>
      <c r="C14" s="127" t="s">
        <v>278</v>
      </c>
      <c r="D14" s="127" t="s">
        <v>224</v>
      </c>
      <c r="E14" s="136" t="s">
        <v>372</v>
      </c>
      <c r="F14" s="127" t="s">
        <v>279</v>
      </c>
      <c r="G14" s="131" t="s">
        <v>281</v>
      </c>
      <c r="H14" s="127">
        <v>203366731</v>
      </c>
      <c r="I14" s="127" t="s">
        <v>242</v>
      </c>
      <c r="J14" s="127">
        <v>3</v>
      </c>
      <c r="K14" s="127">
        <v>1650000</v>
      </c>
      <c r="L14" s="130">
        <f>SUM(J14*K14)/1000</f>
        <v>4950</v>
      </c>
    </row>
    <row r="15" spans="1:12" s="125" customFormat="1" ht="54" customHeight="1" x14ac:dyDescent="0.25">
      <c r="A15" s="126" t="s">
        <v>100</v>
      </c>
      <c r="B15" s="127" t="s">
        <v>195</v>
      </c>
      <c r="C15" s="127" t="s">
        <v>282</v>
      </c>
      <c r="D15" s="127" t="s">
        <v>224</v>
      </c>
      <c r="E15" s="128" t="s">
        <v>372</v>
      </c>
      <c r="F15" s="127" t="s">
        <v>283</v>
      </c>
      <c r="G15" s="131" t="s">
        <v>284</v>
      </c>
      <c r="H15" s="127">
        <v>200903001</v>
      </c>
      <c r="I15" s="127" t="s">
        <v>252</v>
      </c>
      <c r="J15" s="137">
        <v>29.7</v>
      </c>
      <c r="K15" s="132">
        <v>60464.95</v>
      </c>
      <c r="L15" s="130">
        <f t="shared" ref="L15:L16" si="1">SUM(J15*K15)/1000</f>
        <v>1795.8090149999998</v>
      </c>
    </row>
    <row r="16" spans="1:12" s="114" customFormat="1" ht="40.5" x14ac:dyDescent="0.3">
      <c r="A16" s="126" t="s">
        <v>101</v>
      </c>
      <c r="B16" s="127" t="s">
        <v>195</v>
      </c>
      <c r="C16" s="127" t="s">
        <v>373</v>
      </c>
      <c r="D16" s="127" t="s">
        <v>113</v>
      </c>
      <c r="E16" s="128" t="s">
        <v>196</v>
      </c>
      <c r="F16" s="129">
        <v>231100101504494</v>
      </c>
      <c r="G16" s="131" t="s">
        <v>295</v>
      </c>
      <c r="H16" s="138" t="s">
        <v>337</v>
      </c>
      <c r="I16" s="127" t="s">
        <v>184</v>
      </c>
      <c r="J16" s="127">
        <v>1</v>
      </c>
      <c r="K16" s="127">
        <v>24131430</v>
      </c>
      <c r="L16" s="130">
        <f t="shared" si="1"/>
        <v>24131.43</v>
      </c>
    </row>
    <row r="17" spans="1:12" s="114" customFormat="1" ht="40.5" x14ac:dyDescent="0.3">
      <c r="A17" s="126" t="s">
        <v>409</v>
      </c>
      <c r="B17" s="127" t="s">
        <v>195</v>
      </c>
      <c r="C17" s="127" t="s">
        <v>374</v>
      </c>
      <c r="D17" s="127" t="s">
        <v>113</v>
      </c>
      <c r="E17" s="136" t="s">
        <v>410</v>
      </c>
      <c r="F17" s="129">
        <v>231110081391972</v>
      </c>
      <c r="G17" s="131" t="s">
        <v>296</v>
      </c>
      <c r="H17" s="138" t="s">
        <v>338</v>
      </c>
      <c r="I17" s="127" t="s">
        <v>184</v>
      </c>
      <c r="J17" s="127">
        <v>1</v>
      </c>
      <c r="K17" s="127">
        <v>3130000</v>
      </c>
      <c r="L17" s="130">
        <f>SUM(J17*K17)/1000</f>
        <v>3130</v>
      </c>
    </row>
    <row r="18" spans="1:12" s="114" customFormat="1" ht="60.75" x14ac:dyDescent="0.3">
      <c r="A18" s="126" t="s">
        <v>102</v>
      </c>
      <c r="B18" s="127" t="s">
        <v>195</v>
      </c>
      <c r="C18" s="127" t="s">
        <v>375</v>
      </c>
      <c r="D18" s="127" t="s">
        <v>113</v>
      </c>
      <c r="E18" s="128" t="s">
        <v>392</v>
      </c>
      <c r="F18" s="129">
        <v>23111007168498</v>
      </c>
      <c r="G18" s="131" t="s">
        <v>297</v>
      </c>
      <c r="H18" s="138" t="s">
        <v>339</v>
      </c>
      <c r="I18" s="127" t="s">
        <v>183</v>
      </c>
      <c r="J18" s="127">
        <v>10</v>
      </c>
      <c r="K18" s="127">
        <v>47560</v>
      </c>
      <c r="L18" s="130">
        <f>SUM(J18*K18)/1000</f>
        <v>475.6</v>
      </c>
    </row>
    <row r="19" spans="1:12" s="114" customFormat="1" ht="40.5" x14ac:dyDescent="0.3">
      <c r="A19" s="126" t="s">
        <v>103</v>
      </c>
      <c r="B19" s="127" t="s">
        <v>195</v>
      </c>
      <c r="C19" s="127" t="s">
        <v>376</v>
      </c>
      <c r="D19" s="127" t="s">
        <v>113</v>
      </c>
      <c r="E19" s="128" t="s">
        <v>392</v>
      </c>
      <c r="F19" s="129">
        <v>23111007168582</v>
      </c>
      <c r="G19" s="131" t="s">
        <v>298</v>
      </c>
      <c r="H19" s="138" t="s">
        <v>340</v>
      </c>
      <c r="I19" s="127" t="s">
        <v>183</v>
      </c>
      <c r="J19" s="127">
        <v>12</v>
      </c>
      <c r="K19" s="127">
        <v>58695</v>
      </c>
      <c r="L19" s="130">
        <f t="shared" ref="L19:L22" si="2">SUM(J19*K19)/1000</f>
        <v>704.34</v>
      </c>
    </row>
    <row r="20" spans="1:12" s="114" customFormat="1" ht="81" x14ac:dyDescent="0.3">
      <c r="A20" s="126" t="s">
        <v>104</v>
      </c>
      <c r="B20" s="127" t="s">
        <v>195</v>
      </c>
      <c r="C20" s="127" t="s">
        <v>377</v>
      </c>
      <c r="D20" s="127" t="s">
        <v>113</v>
      </c>
      <c r="E20" s="128" t="s">
        <v>189</v>
      </c>
      <c r="F20" s="129">
        <v>14</v>
      </c>
      <c r="G20" s="131" t="s">
        <v>299</v>
      </c>
      <c r="H20" s="138" t="s">
        <v>341</v>
      </c>
      <c r="I20" s="127" t="s">
        <v>184</v>
      </c>
      <c r="J20" s="127">
        <v>1</v>
      </c>
      <c r="K20" s="127">
        <v>17500000</v>
      </c>
      <c r="L20" s="130">
        <f t="shared" si="2"/>
        <v>17500</v>
      </c>
    </row>
    <row r="21" spans="1:12" s="114" customFormat="1" ht="40.5" x14ac:dyDescent="0.3">
      <c r="A21" s="126" t="s">
        <v>105</v>
      </c>
      <c r="B21" s="127" t="s">
        <v>195</v>
      </c>
      <c r="C21" s="127" t="s">
        <v>378</v>
      </c>
      <c r="D21" s="127" t="s">
        <v>113</v>
      </c>
      <c r="E21" s="136" t="s">
        <v>379</v>
      </c>
      <c r="F21" s="129">
        <v>23110012231230</v>
      </c>
      <c r="G21" s="131" t="s">
        <v>300</v>
      </c>
      <c r="H21" s="138" t="s">
        <v>342</v>
      </c>
      <c r="I21" s="127" t="s">
        <v>184</v>
      </c>
      <c r="J21" s="127">
        <v>1</v>
      </c>
      <c r="K21" s="127">
        <v>400286340</v>
      </c>
      <c r="L21" s="130">
        <v>400286.34</v>
      </c>
    </row>
    <row r="22" spans="1:12" s="114" customFormat="1" ht="60.75" x14ac:dyDescent="0.3">
      <c r="A22" s="126" t="s">
        <v>106</v>
      </c>
      <c r="B22" s="127" t="s">
        <v>195</v>
      </c>
      <c r="C22" s="127" t="s">
        <v>411</v>
      </c>
      <c r="D22" s="127" t="s">
        <v>113</v>
      </c>
      <c r="E22" s="128" t="s">
        <v>189</v>
      </c>
      <c r="F22" s="129"/>
      <c r="G22" s="131" t="s">
        <v>301</v>
      </c>
      <c r="H22" s="138" t="s">
        <v>343</v>
      </c>
      <c r="I22" s="127" t="s">
        <v>184</v>
      </c>
      <c r="J22" s="127">
        <v>1</v>
      </c>
      <c r="K22" s="127">
        <v>1000000</v>
      </c>
      <c r="L22" s="130">
        <f t="shared" si="2"/>
        <v>1000</v>
      </c>
    </row>
    <row r="23" spans="1:12" s="114" customFormat="1" ht="81" x14ac:dyDescent="0.3">
      <c r="A23" s="126" t="s">
        <v>107</v>
      </c>
      <c r="B23" s="127" t="s">
        <v>195</v>
      </c>
      <c r="C23" s="127" t="s">
        <v>380</v>
      </c>
      <c r="D23" s="127" t="s">
        <v>113</v>
      </c>
      <c r="E23" s="136" t="s">
        <v>372</v>
      </c>
      <c r="F23" s="129">
        <v>231100141460860</v>
      </c>
      <c r="G23" s="131" t="s">
        <v>302</v>
      </c>
      <c r="H23" s="138" t="s">
        <v>344</v>
      </c>
      <c r="I23" s="127" t="s">
        <v>184</v>
      </c>
      <c r="J23" s="127">
        <v>1</v>
      </c>
      <c r="K23" s="127">
        <v>2430000</v>
      </c>
      <c r="L23" s="130">
        <f>SUM(J23*K23)/1000</f>
        <v>2430</v>
      </c>
    </row>
    <row r="24" spans="1:12" s="114" customFormat="1" ht="40.5" x14ac:dyDescent="0.3">
      <c r="A24" s="126" t="s">
        <v>108</v>
      </c>
      <c r="B24" s="127" t="s">
        <v>195</v>
      </c>
      <c r="C24" s="127" t="s">
        <v>381</v>
      </c>
      <c r="D24" s="127" t="s">
        <v>113</v>
      </c>
      <c r="E24" s="136" t="s">
        <v>372</v>
      </c>
      <c r="F24" s="129">
        <v>231100241449489</v>
      </c>
      <c r="G24" s="131" t="s">
        <v>290</v>
      </c>
      <c r="H24" s="138" t="s">
        <v>336</v>
      </c>
      <c r="I24" s="127" t="s">
        <v>242</v>
      </c>
      <c r="J24" s="127">
        <v>3</v>
      </c>
      <c r="K24" s="127">
        <v>6900</v>
      </c>
      <c r="L24" s="130">
        <f>SUM(J24*K24)/1000</f>
        <v>20.7</v>
      </c>
    </row>
    <row r="25" spans="1:12" s="114" customFormat="1" ht="40.5" x14ac:dyDescent="0.3">
      <c r="A25" s="126" t="s">
        <v>109</v>
      </c>
      <c r="B25" s="127" t="s">
        <v>195</v>
      </c>
      <c r="C25" s="127" t="s">
        <v>246</v>
      </c>
      <c r="D25" s="127" t="s">
        <v>113</v>
      </c>
      <c r="E25" s="136" t="s">
        <v>372</v>
      </c>
      <c r="F25" s="129">
        <v>231100241445790</v>
      </c>
      <c r="G25" s="131" t="s">
        <v>290</v>
      </c>
      <c r="H25" s="138" t="s">
        <v>336</v>
      </c>
      <c r="I25" s="127" t="s">
        <v>242</v>
      </c>
      <c r="J25" s="127">
        <v>3</v>
      </c>
      <c r="K25" s="127">
        <v>1053333</v>
      </c>
      <c r="L25" s="130">
        <f t="shared" ref="L25:L26" si="3">SUM(J25*K25)/1000</f>
        <v>3159.9989999999998</v>
      </c>
    </row>
    <row r="26" spans="1:12" s="114" customFormat="1" ht="81" x14ac:dyDescent="0.3">
      <c r="A26" s="126" t="s">
        <v>110</v>
      </c>
      <c r="B26" s="127" t="s">
        <v>195</v>
      </c>
      <c r="C26" s="127" t="s">
        <v>382</v>
      </c>
      <c r="D26" s="127" t="s">
        <v>113</v>
      </c>
      <c r="E26" s="136" t="s">
        <v>412</v>
      </c>
      <c r="F26" s="129">
        <v>10</v>
      </c>
      <c r="G26" s="131" t="s">
        <v>303</v>
      </c>
      <c r="H26" s="138" t="s">
        <v>345</v>
      </c>
      <c r="I26" s="127" t="s">
        <v>184</v>
      </c>
      <c r="J26" s="127">
        <v>1</v>
      </c>
      <c r="K26" s="127">
        <v>24753664</v>
      </c>
      <c r="L26" s="130">
        <f t="shared" si="3"/>
        <v>24753.664000000001</v>
      </c>
    </row>
    <row r="27" spans="1:12" s="114" customFormat="1" ht="37.5" customHeight="1" x14ac:dyDescent="0.3">
      <c r="A27" s="126" t="s">
        <v>111</v>
      </c>
      <c r="B27" s="127" t="s">
        <v>195</v>
      </c>
      <c r="C27" s="127" t="s">
        <v>383</v>
      </c>
      <c r="D27" s="127" t="s">
        <v>113</v>
      </c>
      <c r="E27" s="136" t="s">
        <v>196</v>
      </c>
      <c r="F27" s="129">
        <v>231100101425205</v>
      </c>
      <c r="G27" s="131" t="s">
        <v>286</v>
      </c>
      <c r="H27" s="138" t="s">
        <v>334</v>
      </c>
      <c r="I27" s="127" t="s">
        <v>184</v>
      </c>
      <c r="J27" s="127">
        <v>1</v>
      </c>
      <c r="K27" s="127">
        <v>31101600</v>
      </c>
      <c r="L27" s="130">
        <f>SUM(J27*K27)/1000</f>
        <v>31101.599999999999</v>
      </c>
    </row>
    <row r="28" spans="1:12" s="114" customFormat="1" ht="34.5" customHeight="1" x14ac:dyDescent="0.3">
      <c r="A28" s="126" t="s">
        <v>112</v>
      </c>
      <c r="B28" s="127" t="s">
        <v>195</v>
      </c>
      <c r="C28" s="127" t="s">
        <v>384</v>
      </c>
      <c r="D28" s="127" t="s">
        <v>113</v>
      </c>
      <c r="E28" s="136" t="s">
        <v>410</v>
      </c>
      <c r="F28" s="129">
        <v>231110081312201</v>
      </c>
      <c r="G28" s="131" t="s">
        <v>296</v>
      </c>
      <c r="H28" s="138" t="s">
        <v>338</v>
      </c>
      <c r="I28" s="127" t="s">
        <v>184</v>
      </c>
      <c r="J28" s="127">
        <v>1</v>
      </c>
      <c r="K28" s="127">
        <v>5800000</v>
      </c>
      <c r="L28" s="130">
        <f>SUM(J28*K28)/1000</f>
        <v>5800</v>
      </c>
    </row>
    <row r="29" spans="1:12" s="114" customFormat="1" ht="37.5" customHeight="1" x14ac:dyDescent="0.3">
      <c r="A29" s="126" t="s">
        <v>197</v>
      </c>
      <c r="B29" s="127" t="s">
        <v>195</v>
      </c>
      <c r="C29" s="127" t="s">
        <v>385</v>
      </c>
      <c r="D29" s="127" t="s">
        <v>113</v>
      </c>
      <c r="E29" s="136" t="s">
        <v>372</v>
      </c>
      <c r="F29" s="129">
        <v>231100451420431</v>
      </c>
      <c r="G29" s="131" t="s">
        <v>304</v>
      </c>
      <c r="H29" s="138" t="s">
        <v>346</v>
      </c>
      <c r="I29" s="127" t="s">
        <v>184</v>
      </c>
      <c r="J29" s="127">
        <v>1</v>
      </c>
      <c r="K29" s="127">
        <v>3799500</v>
      </c>
      <c r="L29" s="130">
        <f t="shared" ref="L29:L32" si="4">SUM(J29*K29)/1000</f>
        <v>3799.5</v>
      </c>
    </row>
    <row r="30" spans="1:12" s="114" customFormat="1" ht="37.5" customHeight="1" x14ac:dyDescent="0.3">
      <c r="A30" s="126" t="s">
        <v>198</v>
      </c>
      <c r="B30" s="127" t="s">
        <v>195</v>
      </c>
      <c r="C30" s="127" t="s">
        <v>386</v>
      </c>
      <c r="D30" s="127" t="s">
        <v>113</v>
      </c>
      <c r="E30" s="128" t="s">
        <v>372</v>
      </c>
      <c r="F30" s="129">
        <v>231100371413310</v>
      </c>
      <c r="G30" s="131" t="s">
        <v>305</v>
      </c>
      <c r="H30" s="138" t="s">
        <v>347</v>
      </c>
      <c r="I30" s="127" t="s">
        <v>183</v>
      </c>
      <c r="J30" s="127">
        <v>1</v>
      </c>
      <c r="K30" s="127">
        <v>168000</v>
      </c>
      <c r="L30" s="130">
        <f t="shared" si="4"/>
        <v>168</v>
      </c>
    </row>
    <row r="31" spans="1:12" s="114" customFormat="1" ht="37.5" customHeight="1" x14ac:dyDescent="0.3">
      <c r="A31" s="126" t="s">
        <v>199</v>
      </c>
      <c r="B31" s="127" t="s">
        <v>195</v>
      </c>
      <c r="C31" s="127" t="s">
        <v>387</v>
      </c>
      <c r="D31" s="127" t="s">
        <v>113</v>
      </c>
      <c r="E31" s="128" t="s">
        <v>410</v>
      </c>
      <c r="F31" s="129">
        <v>23111007160503</v>
      </c>
      <c r="G31" s="131" t="s">
        <v>306</v>
      </c>
      <c r="H31" s="138" t="s">
        <v>348</v>
      </c>
      <c r="I31" s="127" t="s">
        <v>388</v>
      </c>
      <c r="J31" s="127">
        <v>1</v>
      </c>
      <c r="K31" s="127">
        <v>1862400</v>
      </c>
      <c r="L31" s="130">
        <f t="shared" si="4"/>
        <v>1862.4</v>
      </c>
    </row>
    <row r="32" spans="1:12" s="114" customFormat="1" ht="37.5" customHeight="1" x14ac:dyDescent="0.3">
      <c r="A32" s="126" t="s">
        <v>200</v>
      </c>
      <c r="B32" s="127" t="s">
        <v>195</v>
      </c>
      <c r="C32" s="127" t="s">
        <v>389</v>
      </c>
      <c r="D32" s="127" t="s">
        <v>113</v>
      </c>
      <c r="E32" s="128" t="s">
        <v>412</v>
      </c>
      <c r="F32" s="129">
        <v>2</v>
      </c>
      <c r="G32" s="131" t="s">
        <v>307</v>
      </c>
      <c r="H32" s="138" t="s">
        <v>336</v>
      </c>
      <c r="I32" s="127" t="s">
        <v>184</v>
      </c>
      <c r="J32" s="127">
        <v>1</v>
      </c>
      <c r="K32" s="127">
        <v>1400000</v>
      </c>
      <c r="L32" s="130">
        <f t="shared" si="4"/>
        <v>1400</v>
      </c>
    </row>
    <row r="33" spans="1:12" s="114" customFormat="1" ht="37.5" customHeight="1" x14ac:dyDescent="0.3">
      <c r="A33" s="126" t="s">
        <v>413</v>
      </c>
      <c r="B33" s="127" t="s">
        <v>195</v>
      </c>
      <c r="C33" s="127" t="s">
        <v>390</v>
      </c>
      <c r="D33" s="127" t="s">
        <v>113</v>
      </c>
      <c r="E33" s="128" t="s">
        <v>189</v>
      </c>
      <c r="F33" s="129">
        <v>231100241408048</v>
      </c>
      <c r="G33" s="131" t="s">
        <v>308</v>
      </c>
      <c r="H33" s="138" t="s">
        <v>349</v>
      </c>
      <c r="I33" s="127" t="s">
        <v>184</v>
      </c>
      <c r="J33" s="127">
        <v>1</v>
      </c>
      <c r="K33" s="127">
        <v>1263000</v>
      </c>
      <c r="L33" s="130">
        <f>SUM(J33*K33)/1000</f>
        <v>1263</v>
      </c>
    </row>
    <row r="34" spans="1:12" s="114" customFormat="1" ht="37.5" customHeight="1" x14ac:dyDescent="0.3">
      <c r="A34" s="126" t="s">
        <v>414</v>
      </c>
      <c r="B34" s="127" t="s">
        <v>195</v>
      </c>
      <c r="C34" s="127" t="s">
        <v>248</v>
      </c>
      <c r="D34" s="127" t="s">
        <v>113</v>
      </c>
      <c r="E34" s="136" t="s">
        <v>196</v>
      </c>
      <c r="F34" s="129">
        <v>231100101392424</v>
      </c>
      <c r="G34" s="131" t="s">
        <v>309</v>
      </c>
      <c r="H34" s="138" t="s">
        <v>350</v>
      </c>
      <c r="I34" s="127" t="s">
        <v>249</v>
      </c>
      <c r="J34" s="127">
        <v>4</v>
      </c>
      <c r="K34" s="127">
        <v>1213000</v>
      </c>
      <c r="L34" s="130">
        <f>SUM(J34*K34)/1000</f>
        <v>4852</v>
      </c>
    </row>
    <row r="35" spans="1:12" s="114" customFormat="1" ht="37.5" customHeight="1" x14ac:dyDescent="0.3">
      <c r="A35" s="126" t="s">
        <v>202</v>
      </c>
      <c r="B35" s="127" t="s">
        <v>195</v>
      </c>
      <c r="C35" s="127" t="s">
        <v>244</v>
      </c>
      <c r="D35" s="127" t="s">
        <v>113</v>
      </c>
      <c r="E35" s="128" t="s">
        <v>196</v>
      </c>
      <c r="F35" s="129">
        <v>231100101391145</v>
      </c>
      <c r="G35" s="131" t="s">
        <v>310</v>
      </c>
      <c r="H35" s="138" t="s">
        <v>351</v>
      </c>
      <c r="I35" s="127" t="s">
        <v>252</v>
      </c>
      <c r="J35" s="127">
        <v>27693</v>
      </c>
      <c r="K35" s="127">
        <v>1300</v>
      </c>
      <c r="L35" s="130">
        <f t="shared" ref="L35:L36" si="5">SUM(J35*K35)/1000</f>
        <v>36000.9</v>
      </c>
    </row>
    <row r="36" spans="1:12" s="114" customFormat="1" ht="37.5" customHeight="1" x14ac:dyDescent="0.3">
      <c r="A36" s="126" t="s">
        <v>203</v>
      </c>
      <c r="B36" s="127" t="s">
        <v>195</v>
      </c>
      <c r="C36" s="127" t="s">
        <v>391</v>
      </c>
      <c r="D36" s="127" t="s">
        <v>113</v>
      </c>
      <c r="E36" s="128" t="s">
        <v>392</v>
      </c>
      <c r="F36" s="129">
        <v>23111007159811</v>
      </c>
      <c r="G36" s="131" t="s">
        <v>311</v>
      </c>
      <c r="H36" s="138" t="s">
        <v>352</v>
      </c>
      <c r="I36" s="127" t="s">
        <v>388</v>
      </c>
      <c r="J36" s="127">
        <v>1</v>
      </c>
      <c r="K36" s="127">
        <v>168000000</v>
      </c>
      <c r="L36" s="130">
        <f t="shared" si="5"/>
        <v>168000</v>
      </c>
    </row>
    <row r="37" spans="1:12" s="114" customFormat="1" ht="38.25" customHeight="1" x14ac:dyDescent="0.3">
      <c r="A37" s="126" t="s">
        <v>204</v>
      </c>
      <c r="B37" s="127" t="s">
        <v>195</v>
      </c>
      <c r="C37" s="127" t="s">
        <v>393</v>
      </c>
      <c r="D37" s="127" t="s">
        <v>113</v>
      </c>
      <c r="E37" s="136" t="s">
        <v>372</v>
      </c>
      <c r="F37" s="129">
        <v>231100241375813</v>
      </c>
      <c r="G37" s="131" t="s">
        <v>312</v>
      </c>
      <c r="H37" s="138" t="s">
        <v>336</v>
      </c>
      <c r="I37" s="127" t="s">
        <v>242</v>
      </c>
      <c r="J37" s="127">
        <v>3</v>
      </c>
      <c r="K37" s="127">
        <v>6900</v>
      </c>
      <c r="L37" s="130">
        <f>SUM(J37*K37)/1000</f>
        <v>20.7</v>
      </c>
    </row>
    <row r="38" spans="1:12" s="114" customFormat="1" ht="37.5" customHeight="1" x14ac:dyDescent="0.3">
      <c r="A38" s="126" t="s">
        <v>205</v>
      </c>
      <c r="B38" s="127" t="s">
        <v>195</v>
      </c>
      <c r="C38" s="127" t="s">
        <v>394</v>
      </c>
      <c r="D38" s="127" t="s">
        <v>113</v>
      </c>
      <c r="E38" s="136" t="s">
        <v>372</v>
      </c>
      <c r="F38" s="129">
        <v>231100241377674</v>
      </c>
      <c r="G38" s="131" t="s">
        <v>312</v>
      </c>
      <c r="H38" s="138" t="s">
        <v>336</v>
      </c>
      <c r="I38" s="127" t="s">
        <v>242</v>
      </c>
      <c r="J38" s="127">
        <v>3</v>
      </c>
      <c r="K38" s="127">
        <v>1053333</v>
      </c>
      <c r="L38" s="130">
        <f>SUM(J38*K38)/1000</f>
        <v>3159.9989999999998</v>
      </c>
    </row>
    <row r="39" spans="1:12" s="114" customFormat="1" ht="37.5" customHeight="1" x14ac:dyDescent="0.3">
      <c r="A39" s="126" t="s">
        <v>206</v>
      </c>
      <c r="B39" s="127" t="s">
        <v>195</v>
      </c>
      <c r="C39" s="127" t="s">
        <v>395</v>
      </c>
      <c r="D39" s="127" t="s">
        <v>113</v>
      </c>
      <c r="E39" s="128" t="s">
        <v>372</v>
      </c>
      <c r="F39" s="129">
        <v>231100241376325</v>
      </c>
      <c r="G39" s="131" t="s">
        <v>313</v>
      </c>
      <c r="H39" s="138" t="s">
        <v>353</v>
      </c>
      <c r="I39" s="127" t="s">
        <v>242</v>
      </c>
      <c r="J39" s="127">
        <v>12</v>
      </c>
      <c r="K39" s="127">
        <v>30000</v>
      </c>
      <c r="L39" s="130">
        <f t="shared" ref="L39:L41" si="6">SUM(J39*K39)/1000</f>
        <v>360</v>
      </c>
    </row>
    <row r="40" spans="1:12" s="114" customFormat="1" ht="37.5" customHeight="1" x14ac:dyDescent="0.3">
      <c r="A40" s="126" t="s">
        <v>207</v>
      </c>
      <c r="B40" s="127" t="s">
        <v>195</v>
      </c>
      <c r="C40" s="127" t="s">
        <v>390</v>
      </c>
      <c r="D40" s="127" t="s">
        <v>113</v>
      </c>
      <c r="E40" s="128" t="s">
        <v>189</v>
      </c>
      <c r="F40" s="129">
        <v>231100241370246</v>
      </c>
      <c r="G40" s="131" t="s">
        <v>314</v>
      </c>
      <c r="H40" s="138" t="s">
        <v>354</v>
      </c>
      <c r="I40" s="127" t="s">
        <v>184</v>
      </c>
      <c r="J40" s="127">
        <v>1</v>
      </c>
      <c r="K40" s="127">
        <v>3193550</v>
      </c>
      <c r="L40" s="130">
        <f t="shared" si="6"/>
        <v>3193.55</v>
      </c>
    </row>
    <row r="41" spans="1:12" s="114" customFormat="1" ht="37.5" customHeight="1" x14ac:dyDescent="0.3">
      <c r="A41" s="126" t="s">
        <v>208</v>
      </c>
      <c r="B41" s="127" t="s">
        <v>195</v>
      </c>
      <c r="C41" s="127" t="s">
        <v>396</v>
      </c>
      <c r="D41" s="127" t="s">
        <v>113</v>
      </c>
      <c r="E41" s="136" t="s">
        <v>372</v>
      </c>
      <c r="F41" s="129">
        <v>231100141370242</v>
      </c>
      <c r="G41" s="131" t="s">
        <v>316</v>
      </c>
      <c r="H41" s="138" t="s">
        <v>355</v>
      </c>
      <c r="I41" s="127" t="s">
        <v>183</v>
      </c>
      <c r="J41" s="127">
        <v>1</v>
      </c>
      <c r="K41" s="127">
        <v>285000</v>
      </c>
      <c r="L41" s="130">
        <f t="shared" si="6"/>
        <v>285</v>
      </c>
    </row>
    <row r="42" spans="1:12" s="114" customFormat="1" ht="37.5" customHeight="1" x14ac:dyDescent="0.3">
      <c r="A42" s="126" t="s">
        <v>209</v>
      </c>
      <c r="B42" s="127" t="s">
        <v>195</v>
      </c>
      <c r="C42" s="127" t="s">
        <v>377</v>
      </c>
      <c r="D42" s="127" t="s">
        <v>113</v>
      </c>
      <c r="E42" s="128" t="s">
        <v>196</v>
      </c>
      <c r="F42" s="129">
        <v>231100101373166</v>
      </c>
      <c r="G42" s="131" t="s">
        <v>315</v>
      </c>
      <c r="H42" s="138" t="s">
        <v>341</v>
      </c>
      <c r="I42" s="127" t="s">
        <v>184</v>
      </c>
      <c r="J42" s="127">
        <v>1</v>
      </c>
      <c r="K42" s="127">
        <v>1237500</v>
      </c>
      <c r="L42" s="130">
        <v>1237.5</v>
      </c>
    </row>
    <row r="43" spans="1:12" s="114" customFormat="1" ht="37.5" customHeight="1" x14ac:dyDescent="0.3">
      <c r="A43" s="126" t="s">
        <v>210</v>
      </c>
      <c r="B43" s="127" t="s">
        <v>195</v>
      </c>
      <c r="C43" s="127" t="s">
        <v>377</v>
      </c>
      <c r="D43" s="127" t="s">
        <v>113</v>
      </c>
      <c r="E43" s="128" t="s">
        <v>196</v>
      </c>
      <c r="F43" s="129">
        <v>231100101373197</v>
      </c>
      <c r="G43" s="131" t="s">
        <v>315</v>
      </c>
      <c r="H43" s="138" t="s">
        <v>341</v>
      </c>
      <c r="I43" s="127" t="s">
        <v>184</v>
      </c>
      <c r="J43" s="127">
        <v>1</v>
      </c>
      <c r="K43" s="127">
        <v>1500000</v>
      </c>
      <c r="L43" s="130">
        <f>SUM(J43*K43)/1000</f>
        <v>1500</v>
      </c>
    </row>
    <row r="44" spans="1:12" s="114" customFormat="1" ht="37.5" customHeight="1" x14ac:dyDescent="0.3">
      <c r="A44" s="126" t="s">
        <v>211</v>
      </c>
      <c r="B44" s="127" t="s">
        <v>195</v>
      </c>
      <c r="C44" s="127" t="s">
        <v>377</v>
      </c>
      <c r="D44" s="127" t="s">
        <v>113</v>
      </c>
      <c r="E44" s="128" t="s">
        <v>196</v>
      </c>
      <c r="F44" s="129">
        <v>3</v>
      </c>
      <c r="G44" s="131" t="s">
        <v>299</v>
      </c>
      <c r="H44" s="138" t="s">
        <v>341</v>
      </c>
      <c r="I44" s="127" t="s">
        <v>184</v>
      </c>
      <c r="J44" s="127">
        <v>1</v>
      </c>
      <c r="K44" s="127">
        <v>225000</v>
      </c>
      <c r="L44" s="130">
        <f>SUM(J44*K44)/1000</f>
        <v>225</v>
      </c>
    </row>
    <row r="45" spans="1:12" s="114" customFormat="1" ht="37.5" customHeight="1" x14ac:dyDescent="0.3">
      <c r="A45" s="126" t="s">
        <v>212</v>
      </c>
      <c r="B45" s="127" t="s">
        <v>195</v>
      </c>
      <c r="C45" s="127" t="s">
        <v>397</v>
      </c>
      <c r="D45" s="127" t="s">
        <v>113</v>
      </c>
      <c r="E45" s="128" t="s">
        <v>372</v>
      </c>
      <c r="F45" s="129">
        <v>231100241369227</v>
      </c>
      <c r="G45" s="131" t="s">
        <v>317</v>
      </c>
      <c r="H45" s="138" t="s">
        <v>356</v>
      </c>
      <c r="I45" s="127" t="s">
        <v>242</v>
      </c>
      <c r="J45" s="127">
        <v>12</v>
      </c>
      <c r="K45" s="127">
        <v>25955.5</v>
      </c>
      <c r="L45" s="130">
        <f t="shared" ref="L45:L46" si="7">SUM(J45*K45)/1000</f>
        <v>311.46600000000001</v>
      </c>
    </row>
    <row r="46" spans="1:12" s="114" customFormat="1" ht="37.5" customHeight="1" x14ac:dyDescent="0.3">
      <c r="A46" s="126" t="s">
        <v>213</v>
      </c>
      <c r="B46" s="127" t="s">
        <v>195</v>
      </c>
      <c r="C46" s="127" t="s">
        <v>390</v>
      </c>
      <c r="D46" s="127" t="s">
        <v>113</v>
      </c>
      <c r="E46" s="128" t="s">
        <v>412</v>
      </c>
      <c r="F46" s="129">
        <v>5</v>
      </c>
      <c r="G46" s="131" t="s">
        <v>308</v>
      </c>
      <c r="H46" s="138" t="s">
        <v>349</v>
      </c>
      <c r="I46" s="127" t="s">
        <v>184</v>
      </c>
      <c r="J46" s="127">
        <v>1</v>
      </c>
      <c r="K46" s="127">
        <v>842000</v>
      </c>
      <c r="L46" s="130">
        <f t="shared" si="7"/>
        <v>842</v>
      </c>
    </row>
    <row r="47" spans="1:12" s="114" customFormat="1" ht="37.5" customHeight="1" x14ac:dyDescent="0.3">
      <c r="A47" s="126" t="s">
        <v>214</v>
      </c>
      <c r="B47" s="127" t="s">
        <v>195</v>
      </c>
      <c r="C47" s="127" t="s">
        <v>248</v>
      </c>
      <c r="D47" s="127" t="s">
        <v>113</v>
      </c>
      <c r="E47" s="128" t="s">
        <v>196</v>
      </c>
      <c r="F47" s="129">
        <v>231100141355451</v>
      </c>
      <c r="G47" s="131" t="s">
        <v>318</v>
      </c>
      <c r="H47" s="138" t="s">
        <v>357</v>
      </c>
      <c r="I47" s="127" t="s">
        <v>249</v>
      </c>
      <c r="J47" s="127">
        <v>1</v>
      </c>
      <c r="K47" s="127">
        <v>900000</v>
      </c>
      <c r="L47" s="130">
        <f>SUM(J47*K47)/1000</f>
        <v>900</v>
      </c>
    </row>
    <row r="48" spans="1:12" s="114" customFormat="1" ht="37.5" customHeight="1" x14ac:dyDescent="0.3">
      <c r="A48" s="126" t="s">
        <v>215</v>
      </c>
      <c r="B48" s="127" t="s">
        <v>195</v>
      </c>
      <c r="C48" s="127" t="s">
        <v>398</v>
      </c>
      <c r="D48" s="127" t="s">
        <v>113</v>
      </c>
      <c r="E48" s="128" t="s">
        <v>392</v>
      </c>
      <c r="F48" s="129">
        <v>23111007156949</v>
      </c>
      <c r="G48" s="131" t="s">
        <v>319</v>
      </c>
      <c r="H48" s="138" t="s">
        <v>358</v>
      </c>
      <c r="I48" s="127" t="s">
        <v>183</v>
      </c>
      <c r="J48" s="127">
        <v>2</v>
      </c>
      <c r="K48" s="127">
        <v>4838000</v>
      </c>
      <c r="L48" s="130">
        <f>SUM(J48*K48)/1000</f>
        <v>9676</v>
      </c>
    </row>
    <row r="49" spans="1:12" s="114" customFormat="1" ht="37.5" customHeight="1" x14ac:dyDescent="0.3">
      <c r="A49" s="126" t="s">
        <v>216</v>
      </c>
      <c r="B49" s="127" t="s">
        <v>195</v>
      </c>
      <c r="C49" s="127" t="s">
        <v>274</v>
      </c>
      <c r="D49" s="127" t="s">
        <v>113</v>
      </c>
      <c r="E49" s="128" t="s">
        <v>196</v>
      </c>
      <c r="F49" s="129">
        <v>231100101351203</v>
      </c>
      <c r="G49" s="131" t="s">
        <v>320</v>
      </c>
      <c r="H49" s="138" t="s">
        <v>359</v>
      </c>
      <c r="I49" s="127" t="s">
        <v>242</v>
      </c>
      <c r="J49" s="127">
        <v>6</v>
      </c>
      <c r="K49" s="127">
        <v>20000000</v>
      </c>
      <c r="L49" s="130">
        <f t="shared" ref="L49:L51" si="8">SUM(J49*K49)/1000</f>
        <v>120000</v>
      </c>
    </row>
    <row r="50" spans="1:12" s="114" customFormat="1" ht="37.5" customHeight="1" x14ac:dyDescent="0.3">
      <c r="A50" s="126" t="s">
        <v>217</v>
      </c>
      <c r="B50" s="127" t="s">
        <v>195</v>
      </c>
      <c r="C50" s="127" t="s">
        <v>373</v>
      </c>
      <c r="D50" s="127" t="s">
        <v>113</v>
      </c>
      <c r="E50" s="136" t="s">
        <v>196</v>
      </c>
      <c r="F50" s="129">
        <v>231100101351218</v>
      </c>
      <c r="G50" s="131" t="s">
        <v>295</v>
      </c>
      <c r="H50" s="138" t="s">
        <v>337</v>
      </c>
      <c r="I50" s="127" t="s">
        <v>184</v>
      </c>
      <c r="J50" s="127">
        <v>1</v>
      </c>
      <c r="K50" s="127">
        <v>8043810</v>
      </c>
      <c r="L50" s="130">
        <f t="shared" si="8"/>
        <v>8043.81</v>
      </c>
    </row>
    <row r="51" spans="1:12" s="114" customFormat="1" ht="37.5" customHeight="1" x14ac:dyDescent="0.3">
      <c r="A51" s="126" t="s">
        <v>218</v>
      </c>
      <c r="B51" s="127" t="s">
        <v>195</v>
      </c>
      <c r="C51" s="127" t="s">
        <v>399</v>
      </c>
      <c r="D51" s="127" t="s">
        <v>113</v>
      </c>
      <c r="E51" s="136" t="s">
        <v>196</v>
      </c>
      <c r="F51" s="129">
        <v>231100101348218</v>
      </c>
      <c r="G51" s="131" t="s">
        <v>321</v>
      </c>
      <c r="H51" s="138" t="s">
        <v>360</v>
      </c>
      <c r="I51" s="127" t="s">
        <v>184</v>
      </c>
      <c r="J51" s="127">
        <v>1</v>
      </c>
      <c r="K51" s="127">
        <v>37400000</v>
      </c>
      <c r="L51" s="130">
        <f t="shared" si="8"/>
        <v>37400</v>
      </c>
    </row>
    <row r="52" spans="1:12" s="114" customFormat="1" ht="37.5" customHeight="1" x14ac:dyDescent="0.3">
      <c r="A52" s="126" t="s">
        <v>219</v>
      </c>
      <c r="B52" s="127" t="s">
        <v>195</v>
      </c>
      <c r="C52" s="127" t="s">
        <v>251</v>
      </c>
      <c r="D52" s="127" t="s">
        <v>113</v>
      </c>
      <c r="E52" s="128" t="s">
        <v>196</v>
      </c>
      <c r="F52" s="129">
        <v>231100101347598</v>
      </c>
      <c r="G52" s="131" t="s">
        <v>322</v>
      </c>
      <c r="H52" s="138" t="s">
        <v>361</v>
      </c>
      <c r="I52" s="127" t="s">
        <v>252</v>
      </c>
      <c r="J52" s="127">
        <v>3.03</v>
      </c>
      <c r="K52" s="132">
        <v>3300883.33</v>
      </c>
      <c r="L52" s="130">
        <v>10001.68</v>
      </c>
    </row>
    <row r="53" spans="1:12" s="114" customFormat="1" ht="37.5" customHeight="1" x14ac:dyDescent="0.3">
      <c r="A53" s="126" t="s">
        <v>220</v>
      </c>
      <c r="B53" s="127" t="s">
        <v>195</v>
      </c>
      <c r="C53" s="127" t="s">
        <v>400</v>
      </c>
      <c r="D53" s="127" t="s">
        <v>113</v>
      </c>
      <c r="E53" s="128" t="s">
        <v>196</v>
      </c>
      <c r="F53" s="129">
        <v>231100101347509</v>
      </c>
      <c r="G53" s="131" t="s">
        <v>287</v>
      </c>
      <c r="H53" s="138" t="s">
        <v>335</v>
      </c>
      <c r="I53" s="127" t="s">
        <v>184</v>
      </c>
      <c r="J53" s="127">
        <v>1</v>
      </c>
      <c r="K53" s="127">
        <v>3953800</v>
      </c>
      <c r="L53" s="130">
        <f>SUM(J53*K53)/1000</f>
        <v>3953.8</v>
      </c>
    </row>
    <row r="54" spans="1:12" s="114" customFormat="1" ht="37.5" customHeight="1" x14ac:dyDescent="0.3">
      <c r="A54" s="126" t="s">
        <v>221</v>
      </c>
      <c r="B54" s="127" t="s">
        <v>195</v>
      </c>
      <c r="C54" s="127" t="s">
        <v>401</v>
      </c>
      <c r="D54" s="127" t="s">
        <v>113</v>
      </c>
      <c r="E54" s="128" t="s">
        <v>410</v>
      </c>
      <c r="F54" s="129">
        <v>231110081255869</v>
      </c>
      <c r="G54" s="131" t="s">
        <v>323</v>
      </c>
      <c r="H54" s="138" t="s">
        <v>362</v>
      </c>
      <c r="I54" s="127" t="s">
        <v>184</v>
      </c>
      <c r="J54" s="127">
        <v>1</v>
      </c>
      <c r="K54" s="127">
        <v>2447200</v>
      </c>
      <c r="L54" s="130">
        <f>SUM(J54*K54)/1000</f>
        <v>2447.1999999999998</v>
      </c>
    </row>
    <row r="55" spans="1:12" s="114" customFormat="1" ht="37.5" customHeight="1" x14ac:dyDescent="0.3">
      <c r="A55" s="126" t="s">
        <v>222</v>
      </c>
      <c r="B55" s="127" t="s">
        <v>195</v>
      </c>
      <c r="C55" s="127" t="s">
        <v>250</v>
      </c>
      <c r="D55" s="127" t="s">
        <v>113</v>
      </c>
      <c r="E55" s="136" t="s">
        <v>372</v>
      </c>
      <c r="F55" s="129">
        <v>231100241292630</v>
      </c>
      <c r="G55" s="131" t="s">
        <v>324</v>
      </c>
      <c r="H55" s="138" t="s">
        <v>336</v>
      </c>
      <c r="I55" s="127" t="s">
        <v>242</v>
      </c>
      <c r="J55" s="127">
        <v>3</v>
      </c>
      <c r="K55" s="127">
        <v>1300000</v>
      </c>
      <c r="L55" s="130">
        <f t="shared" ref="L55:L56" si="9">SUM(J55*K55)/1000</f>
        <v>3900</v>
      </c>
    </row>
    <row r="56" spans="1:12" s="114" customFormat="1" ht="37.5" customHeight="1" x14ac:dyDescent="0.3">
      <c r="A56" s="126" t="s">
        <v>223</v>
      </c>
      <c r="B56" s="127" t="s">
        <v>195</v>
      </c>
      <c r="C56" s="127" t="s">
        <v>247</v>
      </c>
      <c r="D56" s="127" t="s">
        <v>113</v>
      </c>
      <c r="E56" s="136" t="s">
        <v>372</v>
      </c>
      <c r="F56" s="129">
        <v>231100241339969</v>
      </c>
      <c r="G56" s="131" t="s">
        <v>325</v>
      </c>
      <c r="H56" s="138" t="s">
        <v>336</v>
      </c>
      <c r="I56" s="127" t="s">
        <v>242</v>
      </c>
      <c r="J56" s="127">
        <v>3</v>
      </c>
      <c r="K56" s="127">
        <v>1100000</v>
      </c>
      <c r="L56" s="130">
        <f t="shared" si="9"/>
        <v>3300</v>
      </c>
    </row>
    <row r="57" spans="1:12" s="114" customFormat="1" ht="37.5" customHeight="1" x14ac:dyDescent="0.3">
      <c r="A57" s="126" t="s">
        <v>225</v>
      </c>
      <c r="B57" s="127" t="s">
        <v>195</v>
      </c>
      <c r="C57" s="127" t="s">
        <v>250</v>
      </c>
      <c r="D57" s="127" t="s">
        <v>113</v>
      </c>
      <c r="E57" s="136" t="s">
        <v>372</v>
      </c>
      <c r="F57" s="129">
        <v>231100241336630</v>
      </c>
      <c r="G57" s="131" t="s">
        <v>326</v>
      </c>
      <c r="H57" s="138" t="s">
        <v>336</v>
      </c>
      <c r="I57" s="127" t="s">
        <v>242</v>
      </c>
      <c r="J57" s="127">
        <v>3</v>
      </c>
      <c r="K57" s="127">
        <v>1057760</v>
      </c>
      <c r="L57" s="130">
        <f>SUM(J57*K57)/1000</f>
        <v>3173.28</v>
      </c>
    </row>
    <row r="58" spans="1:12" s="114" customFormat="1" ht="37.5" customHeight="1" x14ac:dyDescent="0.3">
      <c r="A58" s="126" t="s">
        <v>226</v>
      </c>
      <c r="B58" s="127" t="s">
        <v>195</v>
      </c>
      <c r="C58" s="127" t="s">
        <v>247</v>
      </c>
      <c r="D58" s="127" t="s">
        <v>113</v>
      </c>
      <c r="E58" s="136" t="s">
        <v>372</v>
      </c>
      <c r="F58" s="129">
        <v>231100241327961</v>
      </c>
      <c r="G58" s="131" t="s">
        <v>292</v>
      </c>
      <c r="H58" s="138" t="s">
        <v>336</v>
      </c>
      <c r="I58" s="127" t="s">
        <v>242</v>
      </c>
      <c r="J58" s="127">
        <v>3</v>
      </c>
      <c r="K58" s="127">
        <v>1053333</v>
      </c>
      <c r="L58" s="130">
        <f>SUM(J58*K58)/1000</f>
        <v>3159.9989999999998</v>
      </c>
    </row>
    <row r="59" spans="1:12" s="114" customFormat="1" ht="37.5" customHeight="1" x14ac:dyDescent="0.3">
      <c r="A59" s="126" t="s">
        <v>227</v>
      </c>
      <c r="B59" s="127" t="s">
        <v>195</v>
      </c>
      <c r="C59" s="127" t="s">
        <v>250</v>
      </c>
      <c r="D59" s="127" t="s">
        <v>113</v>
      </c>
      <c r="E59" s="136" t="s">
        <v>372</v>
      </c>
      <c r="F59" s="129">
        <v>231100241328003</v>
      </c>
      <c r="G59" s="131" t="s">
        <v>292</v>
      </c>
      <c r="H59" s="138" t="s">
        <v>336</v>
      </c>
      <c r="I59" s="127" t="s">
        <v>242</v>
      </c>
      <c r="J59" s="127">
        <v>3</v>
      </c>
      <c r="K59" s="127">
        <v>6900</v>
      </c>
      <c r="L59" s="130">
        <f t="shared" ref="L59" si="10">SUM(J59*K59)/1000</f>
        <v>20.7</v>
      </c>
    </row>
    <row r="60" spans="1:12" s="114" customFormat="1" ht="37.5" customHeight="1" x14ac:dyDescent="0.3">
      <c r="A60" s="126" t="s">
        <v>228</v>
      </c>
      <c r="B60" s="127" t="s">
        <v>195</v>
      </c>
      <c r="C60" s="127" t="s">
        <v>250</v>
      </c>
      <c r="D60" s="127" t="s">
        <v>113</v>
      </c>
      <c r="E60" s="136" t="s">
        <v>372</v>
      </c>
      <c r="F60" s="129">
        <v>231100241310414</v>
      </c>
      <c r="G60" s="131" t="s">
        <v>289</v>
      </c>
      <c r="H60" s="138" t="s">
        <v>336</v>
      </c>
      <c r="I60" s="127" t="s">
        <v>242</v>
      </c>
      <c r="J60" s="127">
        <v>3</v>
      </c>
      <c r="K60" s="127">
        <v>6900</v>
      </c>
      <c r="L60" s="130">
        <f t="shared" ref="L60:L84" si="11">SUM(J60*K60/1000)</f>
        <v>20.7</v>
      </c>
    </row>
    <row r="61" spans="1:12" s="114" customFormat="1" ht="37.5" customHeight="1" x14ac:dyDescent="0.3">
      <c r="A61" s="126" t="s">
        <v>229</v>
      </c>
      <c r="B61" s="127" t="s">
        <v>195</v>
      </c>
      <c r="C61" s="127" t="s">
        <v>402</v>
      </c>
      <c r="D61" s="127" t="s">
        <v>113</v>
      </c>
      <c r="E61" s="136" t="s">
        <v>372</v>
      </c>
      <c r="F61" s="129">
        <v>231100241311244</v>
      </c>
      <c r="G61" s="131" t="s">
        <v>327</v>
      </c>
      <c r="H61" s="138" t="s">
        <v>336</v>
      </c>
      <c r="I61" s="127" t="s">
        <v>242</v>
      </c>
      <c r="J61" s="127">
        <v>3</v>
      </c>
      <c r="K61" s="127">
        <v>13800</v>
      </c>
      <c r="L61" s="130">
        <f t="shared" si="11"/>
        <v>41.4</v>
      </c>
    </row>
    <row r="62" spans="1:12" s="114" customFormat="1" ht="37.5" customHeight="1" x14ac:dyDescent="0.3">
      <c r="A62" s="126" t="s">
        <v>230</v>
      </c>
      <c r="B62" s="127" t="s">
        <v>195</v>
      </c>
      <c r="C62" s="127" t="s">
        <v>403</v>
      </c>
      <c r="D62" s="127" t="s">
        <v>113</v>
      </c>
      <c r="E62" s="136" t="s">
        <v>372</v>
      </c>
      <c r="F62" s="129">
        <v>231100241311377</v>
      </c>
      <c r="G62" s="131" t="s">
        <v>328</v>
      </c>
      <c r="H62" s="138" t="s">
        <v>336</v>
      </c>
      <c r="I62" s="127" t="s">
        <v>242</v>
      </c>
      <c r="J62" s="127">
        <v>3</v>
      </c>
      <c r="K62" s="127">
        <v>13800</v>
      </c>
      <c r="L62" s="130">
        <f t="shared" si="11"/>
        <v>41.4</v>
      </c>
    </row>
    <row r="63" spans="1:12" s="114" customFormat="1" ht="37.5" customHeight="1" x14ac:dyDescent="0.3">
      <c r="A63" s="126" t="s">
        <v>231</v>
      </c>
      <c r="B63" s="127" t="s">
        <v>195</v>
      </c>
      <c r="C63" s="127" t="s">
        <v>404</v>
      </c>
      <c r="D63" s="127" t="s">
        <v>113</v>
      </c>
      <c r="E63" s="136" t="s">
        <v>372</v>
      </c>
      <c r="F63" s="129">
        <v>231100241311477</v>
      </c>
      <c r="G63" s="131" t="s">
        <v>329</v>
      </c>
      <c r="H63" s="138" t="s">
        <v>336</v>
      </c>
      <c r="I63" s="127" t="s">
        <v>242</v>
      </c>
      <c r="J63" s="127">
        <v>3</v>
      </c>
      <c r="K63" s="127">
        <v>24000</v>
      </c>
      <c r="L63" s="130">
        <f t="shared" si="11"/>
        <v>72</v>
      </c>
    </row>
    <row r="64" spans="1:12" s="114" customFormat="1" ht="37.5" customHeight="1" x14ac:dyDescent="0.3">
      <c r="A64" s="126" t="s">
        <v>232</v>
      </c>
      <c r="B64" s="127" t="s">
        <v>195</v>
      </c>
      <c r="C64" s="127" t="s">
        <v>250</v>
      </c>
      <c r="D64" s="127" t="s">
        <v>113</v>
      </c>
      <c r="E64" s="136" t="s">
        <v>372</v>
      </c>
      <c r="F64" s="129">
        <v>231100241311609</v>
      </c>
      <c r="G64" s="131" t="s">
        <v>291</v>
      </c>
      <c r="H64" s="138" t="s">
        <v>336</v>
      </c>
      <c r="I64" s="127" t="s">
        <v>242</v>
      </c>
      <c r="J64" s="127">
        <v>3</v>
      </c>
      <c r="K64" s="127">
        <v>6900</v>
      </c>
      <c r="L64" s="130">
        <f t="shared" si="11"/>
        <v>20.7</v>
      </c>
    </row>
    <row r="65" spans="1:12" s="114" customFormat="1" ht="37.5" customHeight="1" x14ac:dyDescent="0.3">
      <c r="A65" s="126" t="s">
        <v>233</v>
      </c>
      <c r="B65" s="127" t="s">
        <v>195</v>
      </c>
      <c r="C65" s="127" t="s">
        <v>247</v>
      </c>
      <c r="D65" s="127" t="s">
        <v>113</v>
      </c>
      <c r="E65" s="136" t="s">
        <v>372</v>
      </c>
      <c r="F65" s="129">
        <v>231100241312454</v>
      </c>
      <c r="G65" s="131" t="s">
        <v>329</v>
      </c>
      <c r="H65" s="138" t="s">
        <v>336</v>
      </c>
      <c r="I65" s="127" t="s">
        <v>242</v>
      </c>
      <c r="J65" s="127">
        <v>3</v>
      </c>
      <c r="K65" s="127">
        <v>1053333</v>
      </c>
      <c r="L65" s="130">
        <f t="shared" si="11"/>
        <v>3159.9989999999998</v>
      </c>
    </row>
    <row r="66" spans="1:12" s="114" customFormat="1" ht="37.5" customHeight="1" x14ac:dyDescent="0.3">
      <c r="A66" s="126" t="s">
        <v>234</v>
      </c>
      <c r="B66" s="127" t="s">
        <v>195</v>
      </c>
      <c r="C66" s="127" t="s">
        <v>247</v>
      </c>
      <c r="D66" s="127" t="s">
        <v>113</v>
      </c>
      <c r="E66" s="136" t="s">
        <v>372</v>
      </c>
      <c r="F66" s="129">
        <v>231100241312462</v>
      </c>
      <c r="G66" s="131" t="s">
        <v>330</v>
      </c>
      <c r="H66" s="138" t="s">
        <v>336</v>
      </c>
      <c r="I66" s="127" t="s">
        <v>242</v>
      </c>
      <c r="J66" s="127">
        <v>3</v>
      </c>
      <c r="K66" s="127">
        <v>1053333</v>
      </c>
      <c r="L66" s="130">
        <f t="shared" si="11"/>
        <v>3159.9989999999998</v>
      </c>
    </row>
    <row r="67" spans="1:12" s="114" customFormat="1" ht="37.5" customHeight="1" x14ac:dyDescent="0.3">
      <c r="A67" s="126" t="s">
        <v>235</v>
      </c>
      <c r="B67" s="127" t="s">
        <v>195</v>
      </c>
      <c r="C67" s="127" t="s">
        <v>247</v>
      </c>
      <c r="D67" s="127" t="s">
        <v>113</v>
      </c>
      <c r="E67" s="136" t="s">
        <v>372</v>
      </c>
      <c r="F67" s="129">
        <v>231100241312481</v>
      </c>
      <c r="G67" s="131" t="s">
        <v>289</v>
      </c>
      <c r="H67" s="138" t="s">
        <v>336</v>
      </c>
      <c r="I67" s="127" t="s">
        <v>242</v>
      </c>
      <c r="J67" s="127">
        <v>3</v>
      </c>
      <c r="K67" s="127">
        <v>1053333</v>
      </c>
      <c r="L67" s="130">
        <f t="shared" si="11"/>
        <v>3159.9989999999998</v>
      </c>
    </row>
    <row r="68" spans="1:12" s="114" customFormat="1" ht="37.5" customHeight="1" x14ac:dyDescent="0.3">
      <c r="A68" s="126" t="s">
        <v>236</v>
      </c>
      <c r="B68" s="127" t="s">
        <v>195</v>
      </c>
      <c r="C68" s="127" t="s">
        <v>247</v>
      </c>
      <c r="D68" s="127" t="s">
        <v>113</v>
      </c>
      <c r="E68" s="136" t="s">
        <v>372</v>
      </c>
      <c r="F68" s="129">
        <v>231100241312497</v>
      </c>
      <c r="G68" s="131" t="s">
        <v>291</v>
      </c>
      <c r="H68" s="138" t="s">
        <v>336</v>
      </c>
      <c r="I68" s="127" t="s">
        <v>242</v>
      </c>
      <c r="J68" s="127">
        <v>3</v>
      </c>
      <c r="K68" s="127">
        <v>1053333</v>
      </c>
      <c r="L68" s="130">
        <f t="shared" si="11"/>
        <v>3159.9989999999998</v>
      </c>
    </row>
    <row r="69" spans="1:12" s="114" customFormat="1" ht="37.5" customHeight="1" x14ac:dyDescent="0.3">
      <c r="A69" s="126" t="s">
        <v>237</v>
      </c>
      <c r="B69" s="127" t="s">
        <v>195</v>
      </c>
      <c r="C69" s="127" t="s">
        <v>247</v>
      </c>
      <c r="D69" s="127" t="s">
        <v>113</v>
      </c>
      <c r="E69" s="136" t="s">
        <v>372</v>
      </c>
      <c r="F69" s="129">
        <v>231100241312508</v>
      </c>
      <c r="G69" s="131" t="s">
        <v>327</v>
      </c>
      <c r="H69" s="138" t="s">
        <v>336</v>
      </c>
      <c r="I69" s="127" t="s">
        <v>242</v>
      </c>
      <c r="J69" s="127">
        <v>3</v>
      </c>
      <c r="K69" s="127">
        <v>1053333</v>
      </c>
      <c r="L69" s="130">
        <f t="shared" si="11"/>
        <v>3159.9989999999998</v>
      </c>
    </row>
    <row r="70" spans="1:12" s="114" customFormat="1" ht="40.5" x14ac:dyDescent="0.3">
      <c r="A70" s="126" t="s">
        <v>238</v>
      </c>
      <c r="B70" s="127" t="s">
        <v>195</v>
      </c>
      <c r="C70" s="127" t="s">
        <v>247</v>
      </c>
      <c r="D70" s="127" t="s">
        <v>113</v>
      </c>
      <c r="E70" s="136" t="s">
        <v>372</v>
      </c>
      <c r="F70" s="129">
        <v>231100241312926</v>
      </c>
      <c r="G70" s="131" t="s">
        <v>288</v>
      </c>
      <c r="H70" s="138" t="s">
        <v>336</v>
      </c>
      <c r="I70" s="127" t="s">
        <v>242</v>
      </c>
      <c r="J70" s="127">
        <v>3</v>
      </c>
      <c r="K70" s="127">
        <v>1053333</v>
      </c>
      <c r="L70" s="130">
        <f t="shared" si="11"/>
        <v>3159.9989999999998</v>
      </c>
    </row>
    <row r="71" spans="1:12" s="114" customFormat="1" ht="45.75" customHeight="1" x14ac:dyDescent="0.3">
      <c r="A71" s="126" t="s">
        <v>415</v>
      </c>
      <c r="B71" s="127" t="s">
        <v>195</v>
      </c>
      <c r="C71" s="127" t="s">
        <v>247</v>
      </c>
      <c r="D71" s="127" t="s">
        <v>113</v>
      </c>
      <c r="E71" s="136" t="s">
        <v>372</v>
      </c>
      <c r="F71" s="129">
        <v>231100241312988</v>
      </c>
      <c r="G71" s="131" t="s">
        <v>293</v>
      </c>
      <c r="H71" s="138" t="s">
        <v>336</v>
      </c>
      <c r="I71" s="127" t="s">
        <v>242</v>
      </c>
      <c r="J71" s="127">
        <v>3</v>
      </c>
      <c r="K71" s="127">
        <v>1053333</v>
      </c>
      <c r="L71" s="130">
        <f t="shared" si="11"/>
        <v>3159.9989999999998</v>
      </c>
    </row>
    <row r="72" spans="1:12" s="114" customFormat="1" ht="40.5" x14ac:dyDescent="0.3">
      <c r="A72" s="126" t="s">
        <v>416</v>
      </c>
      <c r="B72" s="127" t="s">
        <v>195</v>
      </c>
      <c r="C72" s="127" t="s">
        <v>247</v>
      </c>
      <c r="D72" s="127" t="s">
        <v>113</v>
      </c>
      <c r="E72" s="136" t="s">
        <v>372</v>
      </c>
      <c r="F72" s="129">
        <v>231100241313025</v>
      </c>
      <c r="G72" s="131" t="s">
        <v>294</v>
      </c>
      <c r="H72" s="138" t="s">
        <v>336</v>
      </c>
      <c r="I72" s="127" t="s">
        <v>242</v>
      </c>
      <c r="J72" s="127">
        <v>3</v>
      </c>
      <c r="K72" s="127">
        <v>1053333</v>
      </c>
      <c r="L72" s="130">
        <f t="shared" si="11"/>
        <v>3159.9989999999998</v>
      </c>
    </row>
    <row r="73" spans="1:12" s="114" customFormat="1" ht="55.5" customHeight="1" x14ac:dyDescent="0.3">
      <c r="A73" s="126" t="s">
        <v>417</v>
      </c>
      <c r="B73" s="127" t="s">
        <v>195</v>
      </c>
      <c r="C73" s="127" t="s">
        <v>250</v>
      </c>
      <c r="D73" s="127" t="s">
        <v>113</v>
      </c>
      <c r="E73" s="136" t="s">
        <v>372</v>
      </c>
      <c r="F73" s="129">
        <v>231100241314870</v>
      </c>
      <c r="G73" s="131" t="s">
        <v>293</v>
      </c>
      <c r="H73" s="138" t="s">
        <v>336</v>
      </c>
      <c r="I73" s="127" t="s">
        <v>242</v>
      </c>
      <c r="J73" s="127">
        <v>3</v>
      </c>
      <c r="K73" s="127">
        <v>6900</v>
      </c>
      <c r="L73" s="130">
        <f t="shared" si="11"/>
        <v>20.7</v>
      </c>
    </row>
    <row r="74" spans="1:12" s="114" customFormat="1" ht="45" customHeight="1" x14ac:dyDescent="0.3">
      <c r="A74" s="126" t="s">
        <v>418</v>
      </c>
      <c r="B74" s="127" t="s">
        <v>195</v>
      </c>
      <c r="C74" s="127" t="s">
        <v>250</v>
      </c>
      <c r="D74" s="127" t="s">
        <v>113</v>
      </c>
      <c r="E74" s="136" t="s">
        <v>372</v>
      </c>
      <c r="F74" s="129">
        <v>231100241301147</v>
      </c>
      <c r="G74" s="131" t="s">
        <v>285</v>
      </c>
      <c r="H74" s="138" t="s">
        <v>336</v>
      </c>
      <c r="I74" s="127" t="s">
        <v>242</v>
      </c>
      <c r="J74" s="127">
        <v>3</v>
      </c>
      <c r="K74" s="132">
        <v>39900</v>
      </c>
      <c r="L74" s="130">
        <f t="shared" si="11"/>
        <v>119.7</v>
      </c>
    </row>
    <row r="75" spans="1:12" s="114" customFormat="1" ht="37.5" customHeight="1" x14ac:dyDescent="0.3">
      <c r="A75" s="126" t="s">
        <v>419</v>
      </c>
      <c r="B75" s="127" t="s">
        <v>195</v>
      </c>
      <c r="C75" s="127" t="s">
        <v>241</v>
      </c>
      <c r="D75" s="127" t="s">
        <v>113</v>
      </c>
      <c r="E75" s="128" t="s">
        <v>196</v>
      </c>
      <c r="F75" s="129">
        <v>231100101299100</v>
      </c>
      <c r="G75" s="131" t="s">
        <v>268</v>
      </c>
      <c r="H75" s="138" t="s">
        <v>363</v>
      </c>
      <c r="I75" s="127" t="s">
        <v>369</v>
      </c>
      <c r="J75" s="127">
        <v>45.1</v>
      </c>
      <c r="K75" s="127">
        <v>562315.04</v>
      </c>
      <c r="L75" s="130">
        <v>25360.959999999999</v>
      </c>
    </row>
    <row r="76" spans="1:12" s="114" customFormat="1" ht="60.75" x14ac:dyDescent="0.3">
      <c r="A76" s="126" t="s">
        <v>420</v>
      </c>
      <c r="B76" s="127" t="s">
        <v>195</v>
      </c>
      <c r="C76" s="127" t="s">
        <v>421</v>
      </c>
      <c r="D76" s="127" t="s">
        <v>113</v>
      </c>
      <c r="E76" s="128" t="s">
        <v>410</v>
      </c>
      <c r="F76" s="129">
        <v>231110081228217</v>
      </c>
      <c r="G76" s="131" t="s">
        <v>331</v>
      </c>
      <c r="H76" s="138" t="s">
        <v>364</v>
      </c>
      <c r="I76" s="127" t="s">
        <v>183</v>
      </c>
      <c r="J76" s="127">
        <v>210</v>
      </c>
      <c r="K76" s="127">
        <v>1999</v>
      </c>
      <c r="L76" s="130">
        <f t="shared" si="11"/>
        <v>419.79</v>
      </c>
    </row>
    <row r="77" spans="1:12" s="114" customFormat="1" ht="75" customHeight="1" x14ac:dyDescent="0.3">
      <c r="A77" s="126" t="s">
        <v>422</v>
      </c>
      <c r="B77" s="127" t="s">
        <v>195</v>
      </c>
      <c r="C77" s="127" t="s">
        <v>423</v>
      </c>
      <c r="D77" s="127" t="s">
        <v>113</v>
      </c>
      <c r="E77" s="128" t="s">
        <v>410</v>
      </c>
      <c r="F77" s="129">
        <v>231110081228235</v>
      </c>
      <c r="G77" s="131" t="s">
        <v>332</v>
      </c>
      <c r="H77" s="138" t="s">
        <v>365</v>
      </c>
      <c r="I77" s="139" t="s">
        <v>201</v>
      </c>
      <c r="J77" s="139">
        <v>50</v>
      </c>
      <c r="K77" s="140">
        <v>6312</v>
      </c>
      <c r="L77" s="130">
        <f t="shared" si="11"/>
        <v>315.60000000000002</v>
      </c>
    </row>
    <row r="78" spans="1:12" s="114" customFormat="1" ht="40.5" x14ac:dyDescent="0.3">
      <c r="A78" s="126" t="s">
        <v>424</v>
      </c>
      <c r="B78" s="127" t="s">
        <v>195</v>
      </c>
      <c r="C78" s="127" t="s">
        <v>425</v>
      </c>
      <c r="D78" s="127" t="s">
        <v>113</v>
      </c>
      <c r="E78" s="128" t="s">
        <v>410</v>
      </c>
      <c r="F78" s="129">
        <v>231110081228268</v>
      </c>
      <c r="G78" s="131" t="s">
        <v>333</v>
      </c>
      <c r="H78" s="138" t="s">
        <v>366</v>
      </c>
      <c r="I78" s="127" t="s">
        <v>201</v>
      </c>
      <c r="J78" s="127">
        <v>30</v>
      </c>
      <c r="K78" s="127">
        <v>4700</v>
      </c>
      <c r="L78" s="130">
        <f t="shared" si="11"/>
        <v>141</v>
      </c>
    </row>
    <row r="79" spans="1:12" s="114" customFormat="1" ht="37.5" customHeight="1" x14ac:dyDescent="0.3">
      <c r="A79" s="126" t="s">
        <v>426</v>
      </c>
      <c r="B79" s="127" t="s">
        <v>195</v>
      </c>
      <c r="C79" s="127" t="s">
        <v>427</v>
      </c>
      <c r="D79" s="127" t="s">
        <v>113</v>
      </c>
      <c r="E79" s="128" t="s">
        <v>410</v>
      </c>
      <c r="F79" s="129">
        <v>231110081228271</v>
      </c>
      <c r="G79" s="131" t="s">
        <v>333</v>
      </c>
      <c r="H79" s="138" t="s">
        <v>366</v>
      </c>
      <c r="I79" s="127" t="s">
        <v>201</v>
      </c>
      <c r="J79" s="127">
        <v>10</v>
      </c>
      <c r="K79" s="127">
        <v>5555</v>
      </c>
      <c r="L79" s="130">
        <f t="shared" si="11"/>
        <v>55.55</v>
      </c>
    </row>
    <row r="80" spans="1:12" s="114" customFormat="1" ht="60.75" x14ac:dyDescent="0.3">
      <c r="A80" s="126" t="s">
        <v>428</v>
      </c>
      <c r="B80" s="127" t="s">
        <v>195</v>
      </c>
      <c r="C80" s="127" t="s">
        <v>429</v>
      </c>
      <c r="D80" s="127" t="s">
        <v>113</v>
      </c>
      <c r="E80" s="128" t="s">
        <v>410</v>
      </c>
      <c r="F80" s="129">
        <v>231110081228276</v>
      </c>
      <c r="G80" s="131" t="s">
        <v>332</v>
      </c>
      <c r="H80" s="138" t="s">
        <v>365</v>
      </c>
      <c r="I80" s="127" t="s">
        <v>201</v>
      </c>
      <c r="J80" s="127">
        <v>20</v>
      </c>
      <c r="K80" s="127">
        <v>4996</v>
      </c>
      <c r="L80" s="130">
        <f t="shared" si="11"/>
        <v>99.92</v>
      </c>
    </row>
    <row r="81" spans="1:12" s="114" customFormat="1" ht="37.5" customHeight="1" x14ac:dyDescent="0.3">
      <c r="A81" s="126" t="s">
        <v>430</v>
      </c>
      <c r="B81" s="127" t="s">
        <v>195</v>
      </c>
      <c r="C81" s="127" t="s">
        <v>390</v>
      </c>
      <c r="D81" s="127" t="s">
        <v>113</v>
      </c>
      <c r="E81" s="128" t="s">
        <v>372</v>
      </c>
      <c r="F81" s="129">
        <v>231100241246045</v>
      </c>
      <c r="G81" s="131" t="s">
        <v>314</v>
      </c>
      <c r="H81" s="138" t="s">
        <v>354</v>
      </c>
      <c r="I81" s="127" t="s">
        <v>184</v>
      </c>
      <c r="J81" s="127">
        <v>1</v>
      </c>
      <c r="K81" s="127">
        <v>3360000</v>
      </c>
      <c r="L81" s="130">
        <f t="shared" si="11"/>
        <v>3360</v>
      </c>
    </row>
    <row r="82" spans="1:12" s="114" customFormat="1" ht="40.5" x14ac:dyDescent="0.3">
      <c r="A82" s="126" t="s">
        <v>431</v>
      </c>
      <c r="B82" s="127" t="s">
        <v>195</v>
      </c>
      <c r="C82" s="127" t="s">
        <v>239</v>
      </c>
      <c r="D82" s="127" t="s">
        <v>113</v>
      </c>
      <c r="E82" s="136" t="s">
        <v>372</v>
      </c>
      <c r="F82" s="129">
        <v>231100241246478</v>
      </c>
      <c r="G82" s="131" t="s">
        <v>280</v>
      </c>
      <c r="H82" s="138" t="s">
        <v>336</v>
      </c>
      <c r="I82" s="127" t="s">
        <v>184</v>
      </c>
      <c r="J82" s="127">
        <v>1</v>
      </c>
      <c r="K82" s="127">
        <v>3145137</v>
      </c>
      <c r="L82" s="130">
        <f t="shared" si="11"/>
        <v>3145.1370000000002</v>
      </c>
    </row>
    <row r="83" spans="1:12" s="114" customFormat="1" ht="37.5" customHeight="1" x14ac:dyDescent="0.3">
      <c r="A83" s="126" t="s">
        <v>432</v>
      </c>
      <c r="B83" s="127" t="s">
        <v>195</v>
      </c>
      <c r="C83" s="127" t="s">
        <v>239</v>
      </c>
      <c r="D83" s="127" t="s">
        <v>113</v>
      </c>
      <c r="E83" s="136" t="s">
        <v>372</v>
      </c>
      <c r="F83" s="129">
        <v>231100241247215</v>
      </c>
      <c r="G83" s="131" t="s">
        <v>280</v>
      </c>
      <c r="H83" s="138" t="s">
        <v>336</v>
      </c>
      <c r="I83" s="127" t="s">
        <v>242</v>
      </c>
      <c r="J83" s="127">
        <v>3</v>
      </c>
      <c r="K83" s="127">
        <v>1053333</v>
      </c>
      <c r="L83" s="130">
        <f t="shared" si="11"/>
        <v>3159.9989999999998</v>
      </c>
    </row>
    <row r="84" spans="1:12" s="114" customFormat="1" ht="101.25" x14ac:dyDescent="0.3">
      <c r="A84" s="126" t="s">
        <v>433</v>
      </c>
      <c r="B84" s="127" t="s">
        <v>195</v>
      </c>
      <c r="C84" s="127" t="s">
        <v>405</v>
      </c>
      <c r="D84" s="127" t="s">
        <v>113</v>
      </c>
      <c r="E84" s="128" t="s">
        <v>372</v>
      </c>
      <c r="F84" s="129">
        <v>231100101197414</v>
      </c>
      <c r="G84" s="131" t="s">
        <v>315</v>
      </c>
      <c r="H84" s="138" t="s">
        <v>341</v>
      </c>
      <c r="I84" s="127" t="s">
        <v>184</v>
      </c>
      <c r="J84" s="127">
        <v>1</v>
      </c>
      <c r="K84" s="127">
        <v>675000</v>
      </c>
      <c r="L84" s="130">
        <f t="shared" si="11"/>
        <v>675</v>
      </c>
    </row>
    <row r="85" spans="1:12" ht="20.25" x14ac:dyDescent="0.25">
      <c r="A85" s="141"/>
      <c r="B85" s="126"/>
      <c r="C85" s="126"/>
      <c r="D85" s="126"/>
      <c r="E85" s="142"/>
      <c r="F85" s="126"/>
      <c r="G85" s="126"/>
      <c r="H85" s="126"/>
      <c r="I85" s="143"/>
      <c r="J85" s="126"/>
      <c r="K85" s="126"/>
      <c r="L85" s="144">
        <f>SUM(L7:L84)</f>
        <v>1536043.6836502003</v>
      </c>
    </row>
    <row r="86" spans="1:12" x14ac:dyDescent="0.25">
      <c r="A86" s="111"/>
      <c r="B86" s="111"/>
      <c r="C86" s="111"/>
      <c r="D86" s="111"/>
      <c r="E86" s="118"/>
      <c r="F86" s="121"/>
      <c r="G86" s="111"/>
      <c r="H86" s="111"/>
      <c r="I86" s="120"/>
      <c r="J86" s="111"/>
      <c r="K86" s="111"/>
      <c r="L86" s="111"/>
    </row>
    <row r="87" spans="1:12" x14ac:dyDescent="0.25">
      <c r="A87" s="111"/>
      <c r="B87" s="111"/>
      <c r="C87" s="111"/>
      <c r="D87" s="111"/>
      <c r="E87" s="118"/>
      <c r="F87" s="121"/>
      <c r="G87" s="111"/>
      <c r="H87" s="111"/>
      <c r="I87" s="120"/>
      <c r="J87" s="111"/>
      <c r="K87" s="111"/>
      <c r="L87" s="111"/>
    </row>
    <row r="88" spans="1:12" x14ac:dyDescent="0.25">
      <c r="A88" s="111"/>
      <c r="B88" s="111"/>
      <c r="C88" s="111"/>
      <c r="D88" s="111"/>
      <c r="E88" s="118"/>
      <c r="F88" s="121"/>
      <c r="G88" s="111"/>
      <c r="H88" s="111"/>
      <c r="I88" s="120"/>
      <c r="J88" s="111"/>
      <c r="K88" s="111"/>
      <c r="L88" s="111"/>
    </row>
    <row r="89" spans="1:12" x14ac:dyDescent="0.25">
      <c r="A89" s="111"/>
      <c r="B89" s="111"/>
      <c r="C89" s="111"/>
      <c r="D89" s="111"/>
      <c r="E89" s="111"/>
      <c r="F89" s="111"/>
      <c r="G89" s="111"/>
      <c r="H89" s="111"/>
      <c r="I89" s="120"/>
      <c r="J89" s="116"/>
      <c r="K89" s="111"/>
      <c r="L89" s="111"/>
    </row>
    <row r="90" spans="1:12" x14ac:dyDescent="0.25">
      <c r="A90" s="111"/>
      <c r="B90" s="111"/>
      <c r="C90" s="111"/>
      <c r="D90" s="111"/>
      <c r="E90" s="111"/>
      <c r="F90" s="111"/>
      <c r="G90" s="111"/>
      <c r="H90" s="111"/>
      <c r="I90" s="120"/>
      <c r="J90" s="111"/>
      <c r="K90" s="111"/>
      <c r="L90" s="111"/>
    </row>
    <row r="91" spans="1:12" x14ac:dyDescent="0.25">
      <c r="A91" s="111"/>
      <c r="B91" s="111"/>
      <c r="C91" s="111"/>
      <c r="D91" s="111"/>
      <c r="E91" s="111"/>
      <c r="F91" s="111"/>
      <c r="G91" s="111"/>
      <c r="H91" s="111"/>
      <c r="I91" s="116"/>
      <c r="J91" s="116"/>
      <c r="K91" s="111"/>
      <c r="L91" s="111"/>
    </row>
    <row r="92" spans="1:12" x14ac:dyDescent="0.25">
      <c r="A92" s="111"/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</row>
    <row r="93" spans="1:12" x14ac:dyDescent="0.25">
      <c r="A93" s="111"/>
      <c r="B93" s="111"/>
      <c r="C93" s="111"/>
      <c r="D93" s="111"/>
      <c r="E93" s="111"/>
      <c r="F93" s="111"/>
      <c r="G93" s="111"/>
      <c r="H93" s="111"/>
      <c r="I93" s="111"/>
      <c r="J93" s="116"/>
      <c r="K93" s="111"/>
      <c r="L93" s="111"/>
    </row>
    <row r="94" spans="1:12" x14ac:dyDescent="0.25">
      <c r="A94" s="111"/>
      <c r="B94" s="111"/>
      <c r="C94" s="122"/>
      <c r="D94" s="111"/>
      <c r="E94" s="118"/>
      <c r="F94" s="116"/>
      <c r="G94" s="116"/>
      <c r="H94" s="116"/>
      <c r="I94" s="115"/>
      <c r="J94" s="111"/>
      <c r="K94" s="115"/>
      <c r="L94" s="111"/>
    </row>
    <row r="95" spans="1:12" x14ac:dyDescent="0.25">
      <c r="A95" s="111"/>
      <c r="B95" s="111"/>
      <c r="C95" s="122"/>
      <c r="D95" s="111"/>
      <c r="E95" s="118"/>
      <c r="F95" s="116"/>
      <c r="G95" s="116"/>
      <c r="H95" s="116"/>
      <c r="I95" s="115"/>
      <c r="J95" s="111"/>
      <c r="K95" s="115"/>
      <c r="L95" s="111"/>
    </row>
    <row r="96" spans="1:12" x14ac:dyDescent="0.25">
      <c r="A96" s="111"/>
      <c r="B96" s="111"/>
      <c r="C96" s="116"/>
      <c r="D96" s="111"/>
      <c r="E96" s="118"/>
      <c r="F96" s="116"/>
      <c r="G96" s="115"/>
      <c r="H96" s="116"/>
      <c r="I96" s="115"/>
      <c r="J96" s="111"/>
      <c r="K96" s="115"/>
      <c r="L96" s="111"/>
    </row>
    <row r="97" spans="1:12" x14ac:dyDescent="0.25">
      <c r="A97" s="111"/>
      <c r="B97" s="111"/>
      <c r="C97" s="122"/>
      <c r="D97" s="111"/>
      <c r="E97" s="118"/>
      <c r="F97" s="116"/>
      <c r="G97" s="115"/>
      <c r="H97" s="116"/>
      <c r="I97" s="115"/>
      <c r="J97" s="111"/>
      <c r="K97" s="115"/>
      <c r="L97" s="111"/>
    </row>
    <row r="98" spans="1:12" x14ac:dyDescent="0.25">
      <c r="A98" s="111"/>
      <c r="B98" s="111"/>
      <c r="C98" s="116"/>
      <c r="D98" s="111"/>
      <c r="E98" s="118"/>
      <c r="F98" s="116"/>
      <c r="G98" s="116"/>
      <c r="H98" s="116"/>
      <c r="I98" s="115"/>
      <c r="J98" s="111"/>
      <c r="K98" s="115"/>
      <c r="L98" s="111"/>
    </row>
    <row r="99" spans="1:12" x14ac:dyDescent="0.25">
      <c r="A99" s="111"/>
      <c r="B99" s="111"/>
      <c r="C99" s="116"/>
      <c r="D99" s="111"/>
      <c r="E99" s="118"/>
      <c r="F99" s="116"/>
      <c r="G99" s="116"/>
      <c r="H99" s="116"/>
      <c r="I99" s="119"/>
      <c r="J99" s="111"/>
      <c r="K99" s="115"/>
      <c r="L99" s="111"/>
    </row>
    <row r="100" spans="1:12" x14ac:dyDescent="0.25">
      <c r="A100" s="111"/>
      <c r="B100" s="111"/>
      <c r="C100" s="122"/>
      <c r="D100" s="111"/>
      <c r="E100" s="118"/>
      <c r="F100" s="116"/>
      <c r="G100" s="116"/>
      <c r="H100" s="116"/>
      <c r="I100" s="115"/>
      <c r="J100" s="111"/>
      <c r="K100" s="115"/>
      <c r="L100" s="111"/>
    </row>
    <row r="101" spans="1:12" x14ac:dyDescent="0.25">
      <c r="A101" s="111"/>
      <c r="B101" s="111"/>
      <c r="C101" s="122"/>
      <c r="D101" s="111"/>
      <c r="E101" s="118"/>
      <c r="F101" s="116"/>
      <c r="G101" s="116"/>
      <c r="H101" s="116"/>
      <c r="I101" s="119"/>
      <c r="J101" s="111"/>
      <c r="K101" s="115"/>
      <c r="L101" s="111"/>
    </row>
    <row r="102" spans="1:12" x14ac:dyDescent="0.25">
      <c r="A102" s="111"/>
      <c r="B102" s="111"/>
      <c r="C102" s="111"/>
      <c r="D102" s="111"/>
      <c r="E102" s="111"/>
      <c r="F102" s="111"/>
      <c r="G102" s="111"/>
      <c r="H102" s="111"/>
      <c r="I102" s="119"/>
      <c r="J102" s="111"/>
      <c r="K102" s="111"/>
      <c r="L102" s="111"/>
    </row>
    <row r="103" spans="1:12" x14ac:dyDescent="0.25">
      <c r="A103" s="111"/>
      <c r="B103" s="111"/>
      <c r="C103" s="111"/>
      <c r="D103" s="111"/>
      <c r="E103" s="111"/>
      <c r="F103" s="116"/>
      <c r="G103" s="111"/>
      <c r="H103" s="111"/>
      <c r="I103" s="119"/>
      <c r="J103" s="111"/>
      <c r="K103" s="111"/>
      <c r="L103" s="111"/>
    </row>
    <row r="104" spans="1:12" x14ac:dyDescent="0.25">
      <c r="A104" s="111"/>
      <c r="B104" s="111"/>
      <c r="C104" s="116"/>
      <c r="D104" s="111"/>
      <c r="E104" s="111"/>
      <c r="F104" s="111"/>
      <c r="G104" s="111"/>
      <c r="H104" s="111"/>
      <c r="I104" s="115"/>
      <c r="J104" s="111"/>
      <c r="K104" s="111"/>
      <c r="L104" s="111"/>
    </row>
    <row r="105" spans="1:12" x14ac:dyDescent="0.25">
      <c r="A105" s="111"/>
      <c r="B105" s="111"/>
      <c r="C105" s="111"/>
      <c r="D105" s="111"/>
      <c r="E105" s="111"/>
      <c r="F105" s="111"/>
      <c r="G105" s="111"/>
      <c r="H105" s="111"/>
      <c r="I105" s="119"/>
      <c r="J105" s="111"/>
      <c r="K105" s="111"/>
      <c r="L105" s="111"/>
    </row>
    <row r="106" spans="1:12" x14ac:dyDescent="0.25">
      <c r="A106" s="111"/>
      <c r="B106" s="111"/>
      <c r="C106" s="111"/>
      <c r="D106" s="111"/>
      <c r="E106" s="117"/>
      <c r="F106" s="111"/>
      <c r="G106" s="111"/>
      <c r="H106" s="111"/>
      <c r="I106" s="119"/>
      <c r="J106" s="111"/>
      <c r="K106" s="111"/>
      <c r="L106" s="111"/>
    </row>
    <row r="107" spans="1:12" x14ac:dyDescent="0.25">
      <c r="A107" s="111"/>
      <c r="B107" s="111"/>
      <c r="C107" s="111"/>
      <c r="D107" s="111"/>
      <c r="E107" s="117"/>
      <c r="F107" s="111"/>
      <c r="G107" s="111"/>
      <c r="H107" s="111"/>
      <c r="I107" s="119"/>
      <c r="J107" s="111"/>
      <c r="K107" s="111"/>
      <c r="L107" s="111"/>
    </row>
  </sheetData>
  <mergeCells count="14">
    <mergeCell ref="A5:A6"/>
    <mergeCell ref="B5:B6"/>
    <mergeCell ref="C5:C6"/>
    <mergeCell ref="D5:D6"/>
    <mergeCell ref="K2:L2"/>
    <mergeCell ref="A3:L3"/>
    <mergeCell ref="K5:K6"/>
    <mergeCell ref="G5:H5"/>
    <mergeCell ref="I1:L1"/>
    <mergeCell ref="E5:E6"/>
    <mergeCell ref="F5:F6"/>
    <mergeCell ref="L5:L6"/>
    <mergeCell ref="I5:I6"/>
    <mergeCell ref="J5:J6"/>
  </mergeCells>
  <printOptions horizontalCentered="1"/>
  <pageMargins left="0.19685039370078741" right="0.19685039370078741" top="0.19685039370078741" bottom="0.19685039370078741" header="0" footer="0"/>
  <pageSetup paperSize="9" scale="4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M11"/>
  <sheetViews>
    <sheetView view="pageBreakPreview" zoomScale="85" zoomScaleNormal="70" zoomScaleSheetLayoutView="85" workbookViewId="0">
      <selection activeCell="H10" sqref="H10"/>
    </sheetView>
  </sheetViews>
  <sheetFormatPr defaultColWidth="9.140625" defaultRowHeight="18.75" x14ac:dyDescent="0.25"/>
  <cols>
    <col min="1" max="1" width="8.140625" style="22" customWidth="1"/>
    <col min="2" max="2" width="14.28515625" style="24" customWidth="1"/>
    <col min="3" max="3" width="43" style="22" customWidth="1"/>
    <col min="4" max="4" width="26.85546875" style="24" customWidth="1"/>
    <col min="5" max="5" width="23.7109375" style="24" customWidth="1"/>
    <col min="6" max="6" width="26.5703125" style="24" customWidth="1"/>
    <col min="7" max="7" width="18.5703125" style="24" customWidth="1"/>
    <col min="8" max="8" width="21.7109375" style="24" customWidth="1"/>
    <col min="9" max="9" width="16.7109375" style="22" customWidth="1"/>
    <col min="10" max="12" width="15.7109375" style="22" customWidth="1"/>
    <col min="13" max="16" width="18.7109375" style="22" customWidth="1"/>
    <col min="17" max="22" width="15.7109375" style="22" customWidth="1"/>
    <col min="23" max="16384" width="9.140625" style="22"/>
  </cols>
  <sheetData>
    <row r="1" spans="1:13" ht="93.75" customHeight="1" x14ac:dyDescent="0.25">
      <c r="F1" s="153" t="s">
        <v>86</v>
      </c>
      <c r="G1" s="153"/>
      <c r="H1" s="153"/>
    </row>
    <row r="2" spans="1:13" x14ac:dyDescent="0.25">
      <c r="H2" s="49"/>
    </row>
    <row r="3" spans="1:13" ht="81.75" customHeight="1" x14ac:dyDescent="0.25">
      <c r="A3" s="161" t="s">
        <v>408</v>
      </c>
      <c r="B3" s="161"/>
      <c r="C3" s="161"/>
      <c r="D3" s="161"/>
      <c r="E3" s="161"/>
      <c r="F3" s="161"/>
      <c r="G3" s="161"/>
      <c r="H3" s="161"/>
      <c r="I3" s="23"/>
      <c r="J3" s="23"/>
      <c r="K3" s="23"/>
      <c r="L3" s="23"/>
    </row>
    <row r="4" spans="1:13" x14ac:dyDescent="0.25">
      <c r="H4" s="25"/>
    </row>
    <row r="5" spans="1:13" ht="45" customHeight="1" x14ac:dyDescent="0.25">
      <c r="A5" s="179" t="s">
        <v>13</v>
      </c>
      <c r="B5" s="179" t="s">
        <v>14</v>
      </c>
      <c r="C5" s="179" t="s">
        <v>54</v>
      </c>
      <c r="D5" s="179" t="s">
        <v>32</v>
      </c>
      <c r="E5" s="179" t="s">
        <v>10</v>
      </c>
      <c r="F5" s="160" t="s">
        <v>55</v>
      </c>
      <c r="G5" s="160"/>
      <c r="H5" s="179" t="s">
        <v>69</v>
      </c>
      <c r="M5" s="26"/>
    </row>
    <row r="6" spans="1:13" ht="126.75" customHeight="1" x14ac:dyDescent="0.25">
      <c r="A6" s="180"/>
      <c r="B6" s="180"/>
      <c r="C6" s="180"/>
      <c r="D6" s="180"/>
      <c r="E6" s="180"/>
      <c r="F6" s="56" t="s">
        <v>61</v>
      </c>
      <c r="G6" s="56" t="s">
        <v>64</v>
      </c>
      <c r="H6" s="180"/>
    </row>
    <row r="7" spans="1:13" ht="37.5" customHeight="1" x14ac:dyDescent="0.25">
      <c r="A7" s="27"/>
      <c r="B7" s="185" t="s">
        <v>407</v>
      </c>
      <c r="C7" s="186"/>
      <c r="D7" s="186"/>
      <c r="E7" s="186"/>
      <c r="F7" s="186"/>
      <c r="G7" s="186"/>
      <c r="H7" s="187"/>
    </row>
    <row r="8" spans="1:13" ht="78.75" customHeight="1" x14ac:dyDescent="0.25">
      <c r="A8" s="101">
        <v>1</v>
      </c>
      <c r="B8" s="101" t="s">
        <v>195</v>
      </c>
      <c r="C8" s="97" t="s">
        <v>186</v>
      </c>
      <c r="D8" s="97" t="s">
        <v>187</v>
      </c>
      <c r="E8" s="113" t="s">
        <v>255</v>
      </c>
      <c r="F8" s="96" t="s">
        <v>257</v>
      </c>
      <c r="G8" s="101">
        <v>200474347</v>
      </c>
      <c r="H8" s="112">
        <v>10971210.4</v>
      </c>
    </row>
    <row r="9" spans="1:13" ht="76.5" customHeight="1" x14ac:dyDescent="0.25">
      <c r="A9" s="101">
        <v>2</v>
      </c>
      <c r="B9" s="101" t="s">
        <v>195</v>
      </c>
      <c r="C9" s="97" t="s">
        <v>186</v>
      </c>
      <c r="D9" s="97" t="s">
        <v>187</v>
      </c>
      <c r="E9" s="113" t="s">
        <v>255</v>
      </c>
      <c r="F9" s="96" t="s">
        <v>256</v>
      </c>
      <c r="G9" s="101">
        <v>204773938</v>
      </c>
      <c r="H9" s="112">
        <v>5691052</v>
      </c>
    </row>
    <row r="10" spans="1:13" ht="84.75" customHeight="1" x14ac:dyDescent="0.25">
      <c r="A10" s="101">
        <v>3</v>
      </c>
      <c r="B10" s="101" t="s">
        <v>195</v>
      </c>
      <c r="C10" s="97" t="s">
        <v>186</v>
      </c>
      <c r="D10" s="97" t="s">
        <v>187</v>
      </c>
      <c r="E10" s="113" t="s">
        <v>255</v>
      </c>
      <c r="F10" s="96" t="s">
        <v>258</v>
      </c>
      <c r="G10" s="101">
        <v>204821497</v>
      </c>
      <c r="H10" s="112">
        <v>3185112</v>
      </c>
    </row>
    <row r="11" spans="1:13" x14ac:dyDescent="0.25">
      <c r="B11" s="184" t="s">
        <v>80</v>
      </c>
      <c r="C11" s="184"/>
      <c r="D11" s="184"/>
      <c r="E11" s="184"/>
      <c r="F11" s="184"/>
      <c r="G11" s="184"/>
      <c r="H11" s="184"/>
    </row>
  </sheetData>
  <autoFilter ref="A5:M9" xr:uid="{00000000-0009-0000-0000-000005000000}">
    <filterColumn colId="6" showButton="0"/>
  </autoFilter>
  <mergeCells count="11">
    <mergeCell ref="B11:H11"/>
    <mergeCell ref="F1:H1"/>
    <mergeCell ref="H5:H6"/>
    <mergeCell ref="E5:E6"/>
    <mergeCell ref="F5:G5"/>
    <mergeCell ref="A3:H3"/>
    <mergeCell ref="A5:A6"/>
    <mergeCell ref="B5:B6"/>
    <mergeCell ref="C5:C6"/>
    <mergeCell ref="D5:D6"/>
    <mergeCell ref="B7:H7"/>
  </mergeCells>
  <printOptions horizontalCentered="1"/>
  <pageMargins left="0.19685039370078741" right="0.19685039370078741" top="0.19685039370078741" bottom="0.19685039370078741" header="0" footer="0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P14"/>
  <sheetViews>
    <sheetView zoomScaleNormal="100" workbookViewId="0">
      <selection activeCell="D28" sqref="D28"/>
    </sheetView>
  </sheetViews>
  <sheetFormatPr defaultColWidth="9.140625" defaultRowHeight="15" x14ac:dyDescent="0.25"/>
  <cols>
    <col min="1" max="1" width="9.140625" style="64"/>
    <col min="2" max="2" width="27.7109375" style="69" customWidth="1"/>
    <col min="3" max="3" width="15.140625" style="68" customWidth="1"/>
    <col min="4" max="4" width="20.28515625" style="38" customWidth="1"/>
    <col min="5" max="5" width="26.42578125" style="38" customWidth="1"/>
    <col min="6" max="7" width="19.140625" style="38" customWidth="1"/>
    <col min="8" max="8" width="18.140625" style="38" customWidth="1"/>
    <col min="9" max="16384" width="9.140625" style="38"/>
  </cols>
  <sheetData>
    <row r="1" spans="1:16" ht="60.75" customHeight="1" x14ac:dyDescent="0.25">
      <c r="F1" s="169" t="s">
        <v>126</v>
      </c>
      <c r="G1" s="147"/>
      <c r="H1" s="147"/>
    </row>
    <row r="2" spans="1:16" x14ac:dyDescent="0.25">
      <c r="F2" s="147"/>
      <c r="G2" s="147"/>
      <c r="H2" s="147"/>
    </row>
    <row r="3" spans="1:16" ht="46.5" customHeight="1" x14ac:dyDescent="0.25">
      <c r="A3" s="191" t="s">
        <v>125</v>
      </c>
      <c r="B3" s="191"/>
      <c r="C3" s="191"/>
      <c r="D3" s="191"/>
      <c r="E3" s="191"/>
      <c r="F3" s="191"/>
      <c r="G3" s="191"/>
      <c r="H3" s="191"/>
    </row>
    <row r="4" spans="1:16" x14ac:dyDescent="0.25">
      <c r="H4" s="79"/>
    </row>
    <row r="5" spans="1:16" s="65" customFormat="1" ht="43.5" customHeight="1" x14ac:dyDescent="0.25">
      <c r="A5" s="188" t="s">
        <v>13</v>
      </c>
      <c r="B5" s="188" t="s">
        <v>124</v>
      </c>
      <c r="C5" s="188" t="s">
        <v>123</v>
      </c>
      <c r="D5" s="192" t="s">
        <v>122</v>
      </c>
      <c r="E5" s="193"/>
      <c r="F5" s="188" t="s">
        <v>121</v>
      </c>
      <c r="G5" s="188" t="s">
        <v>120</v>
      </c>
      <c r="H5" s="188" t="s">
        <v>119</v>
      </c>
    </row>
    <row r="6" spans="1:16" s="65" customFormat="1" ht="105" customHeight="1" x14ac:dyDescent="0.25">
      <c r="A6" s="189"/>
      <c r="B6" s="189"/>
      <c r="C6" s="189"/>
      <c r="D6" s="78" t="s">
        <v>118</v>
      </c>
      <c r="E6" s="78" t="s">
        <v>117</v>
      </c>
      <c r="F6" s="189"/>
      <c r="G6" s="189"/>
      <c r="H6" s="189"/>
    </row>
    <row r="7" spans="1:16" x14ac:dyDescent="0.25">
      <c r="A7" s="73">
        <v>1</v>
      </c>
      <c r="B7" s="76"/>
      <c r="C7" s="77"/>
      <c r="D7" s="74"/>
      <c r="E7" s="74"/>
      <c r="F7" s="74"/>
      <c r="G7" s="74"/>
      <c r="H7" s="74"/>
    </row>
    <row r="8" spans="1:16" x14ac:dyDescent="0.25">
      <c r="A8" s="73">
        <f>+A7+1</f>
        <v>2</v>
      </c>
      <c r="B8" s="76"/>
      <c r="C8" s="75"/>
      <c r="D8" s="74"/>
      <c r="E8" s="74"/>
      <c r="F8" s="74"/>
      <c r="G8" s="74"/>
      <c r="H8" s="74"/>
    </row>
    <row r="9" spans="1:16" x14ac:dyDescent="0.25">
      <c r="A9" s="73">
        <f>+A8+1</f>
        <v>3</v>
      </c>
      <c r="B9" s="76"/>
      <c r="C9" s="75"/>
      <c r="D9" s="74"/>
      <c r="E9" s="74"/>
      <c r="F9" s="74"/>
      <c r="G9" s="74"/>
      <c r="H9" s="74"/>
    </row>
    <row r="10" spans="1:16" x14ac:dyDescent="0.25">
      <c r="A10" s="73">
        <f>+A9+1</f>
        <v>4</v>
      </c>
      <c r="B10" s="72"/>
      <c r="C10" s="71"/>
      <c r="D10" s="70"/>
      <c r="E10" s="70"/>
      <c r="F10" s="70"/>
      <c r="G10" s="70"/>
      <c r="H10" s="70"/>
    </row>
    <row r="11" spans="1:16" x14ac:dyDescent="0.25">
      <c r="A11" s="73">
        <f>+A10+1</f>
        <v>5</v>
      </c>
      <c r="B11" s="72"/>
      <c r="C11" s="71"/>
      <c r="D11" s="70"/>
      <c r="E11" s="70"/>
      <c r="F11" s="70"/>
      <c r="G11" s="70"/>
      <c r="H11" s="70"/>
    </row>
    <row r="12" spans="1:16" x14ac:dyDescent="0.25">
      <c r="A12" s="73">
        <f>+A11+1</f>
        <v>6</v>
      </c>
      <c r="B12" s="72"/>
      <c r="C12" s="71"/>
      <c r="D12" s="70"/>
      <c r="E12" s="70"/>
      <c r="F12" s="70"/>
      <c r="G12" s="70"/>
      <c r="H12" s="70"/>
    </row>
    <row r="14" spans="1:16" ht="18.75" x14ac:dyDescent="0.25">
      <c r="A14" s="190" t="s">
        <v>116</v>
      </c>
      <c r="B14" s="190"/>
      <c r="C14" s="190"/>
      <c r="D14" s="190"/>
      <c r="E14" s="190"/>
      <c r="F14" s="190"/>
      <c r="G14" s="190"/>
      <c r="H14" s="190"/>
      <c r="I14" s="39"/>
      <c r="J14" s="39"/>
      <c r="K14" s="39"/>
      <c r="L14" s="39"/>
      <c r="M14" s="39"/>
      <c r="N14" s="39"/>
      <c r="O14" s="39"/>
      <c r="P14" s="39"/>
    </row>
  </sheetData>
  <mergeCells count="11">
    <mergeCell ref="G5:G6"/>
    <mergeCell ref="A14:H14"/>
    <mergeCell ref="F1:H1"/>
    <mergeCell ref="F2:H2"/>
    <mergeCell ref="A3:H3"/>
    <mergeCell ref="D5:E5"/>
    <mergeCell ref="C5:C6"/>
    <mergeCell ref="B5:B6"/>
    <mergeCell ref="A5:A6"/>
    <mergeCell ref="F5:F6"/>
    <mergeCell ref="H5:H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K23"/>
  <sheetViews>
    <sheetView topLeftCell="A4" workbookViewId="0">
      <selection activeCell="H37" sqref="H37"/>
    </sheetView>
  </sheetViews>
  <sheetFormatPr defaultColWidth="9.140625" defaultRowHeight="15" x14ac:dyDescent="0.25"/>
  <cols>
    <col min="1" max="1" width="9.140625" style="66"/>
    <col min="2" max="2" width="35" style="69" customWidth="1"/>
    <col min="3" max="3" width="12.85546875" style="69" customWidth="1"/>
    <col min="4" max="5" width="12.85546875" style="68" customWidth="1"/>
    <col min="6" max="6" width="17.28515625" style="38" customWidth="1"/>
    <col min="7" max="7" width="17.140625" style="38" customWidth="1"/>
    <col min="8" max="10" width="15" style="38" customWidth="1"/>
    <col min="11" max="11" width="16.140625" style="38" customWidth="1"/>
    <col min="12" max="16384" width="9.140625" style="38"/>
  </cols>
  <sheetData>
    <row r="1" spans="1:11" ht="73.5" customHeight="1" x14ac:dyDescent="0.25">
      <c r="H1" s="145" t="s">
        <v>127</v>
      </c>
      <c r="I1" s="146"/>
      <c r="J1" s="146"/>
      <c r="K1" s="146"/>
    </row>
    <row r="2" spans="1:11" ht="70.150000000000006" customHeight="1" x14ac:dyDescent="0.25">
      <c r="A2" s="191" t="s">
        <v>128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</row>
    <row r="3" spans="1:11" x14ac:dyDescent="0.25">
      <c r="K3" s="79"/>
    </row>
    <row r="4" spans="1:11" s="67" customFormat="1" ht="33" customHeight="1" x14ac:dyDescent="0.25">
      <c r="A4" s="188" t="s">
        <v>13</v>
      </c>
      <c r="B4" s="188" t="s">
        <v>129</v>
      </c>
      <c r="C4" s="188" t="s">
        <v>130</v>
      </c>
      <c r="D4" s="188" t="s">
        <v>131</v>
      </c>
      <c r="E4" s="188" t="s">
        <v>132</v>
      </c>
      <c r="F4" s="192" t="s">
        <v>122</v>
      </c>
      <c r="G4" s="193"/>
      <c r="H4" s="188" t="s">
        <v>133</v>
      </c>
      <c r="I4" s="188" t="s">
        <v>120</v>
      </c>
      <c r="J4" s="188" t="s">
        <v>134</v>
      </c>
      <c r="K4" s="188" t="s">
        <v>135</v>
      </c>
    </row>
    <row r="5" spans="1:11" s="67" customFormat="1" ht="105.75" customHeight="1" x14ac:dyDescent="0.25">
      <c r="A5" s="189"/>
      <c r="B5" s="189"/>
      <c r="C5" s="189"/>
      <c r="D5" s="189"/>
      <c r="E5" s="189"/>
      <c r="F5" s="78" t="s">
        <v>136</v>
      </c>
      <c r="G5" s="78" t="s">
        <v>117</v>
      </c>
      <c r="H5" s="189"/>
      <c r="I5" s="189"/>
      <c r="J5" s="189"/>
      <c r="K5" s="189"/>
    </row>
    <row r="6" spans="1:11" ht="19.5" customHeight="1" x14ac:dyDescent="0.25">
      <c r="A6" s="80" t="s">
        <v>137</v>
      </c>
      <c r="B6" s="81" t="s">
        <v>138</v>
      </c>
      <c r="C6" s="76"/>
      <c r="D6" s="77"/>
      <c r="E6" s="77"/>
      <c r="F6" s="74"/>
      <c r="G6" s="74"/>
      <c r="H6" s="74"/>
      <c r="I6" s="74"/>
      <c r="J6" s="74"/>
      <c r="K6" s="74"/>
    </row>
    <row r="7" spans="1:11" ht="19.5" customHeight="1" x14ac:dyDescent="0.25">
      <c r="A7" s="80"/>
      <c r="B7" s="81"/>
      <c r="C7" s="76"/>
      <c r="D7" s="77"/>
      <c r="E7" s="77"/>
      <c r="F7" s="74"/>
      <c r="G7" s="74"/>
      <c r="H7" s="74"/>
      <c r="I7" s="74"/>
      <c r="J7" s="74"/>
      <c r="K7" s="74"/>
    </row>
    <row r="8" spans="1:11" ht="19.5" customHeight="1" x14ac:dyDescent="0.25">
      <c r="A8" s="80"/>
      <c r="B8" s="81"/>
      <c r="C8" s="76"/>
      <c r="D8" s="77"/>
      <c r="E8" s="77"/>
      <c r="F8" s="74"/>
      <c r="G8" s="74"/>
      <c r="H8" s="74"/>
      <c r="I8" s="74"/>
      <c r="J8" s="74"/>
      <c r="K8" s="74"/>
    </row>
    <row r="9" spans="1:11" ht="19.5" customHeight="1" x14ac:dyDescent="0.25">
      <c r="A9" s="80" t="s">
        <v>139</v>
      </c>
      <c r="B9" s="81" t="s">
        <v>140</v>
      </c>
      <c r="C9" s="76"/>
      <c r="D9" s="77"/>
      <c r="E9" s="77"/>
      <c r="F9" s="74"/>
      <c r="G9" s="74"/>
      <c r="H9" s="74"/>
      <c r="I9" s="74"/>
      <c r="J9" s="74"/>
      <c r="K9" s="74"/>
    </row>
    <row r="10" spans="1:11" ht="19.5" customHeight="1" x14ac:dyDescent="0.25">
      <c r="A10" s="80"/>
      <c r="B10" s="81"/>
      <c r="C10" s="76"/>
      <c r="D10" s="77"/>
      <c r="E10" s="77"/>
      <c r="F10" s="74"/>
      <c r="G10" s="74"/>
      <c r="H10" s="74"/>
      <c r="I10" s="74"/>
      <c r="J10" s="74"/>
      <c r="K10" s="74"/>
    </row>
    <row r="11" spans="1:11" ht="19.5" customHeight="1" x14ac:dyDescent="0.25">
      <c r="A11" s="80"/>
      <c r="B11" s="81"/>
      <c r="C11" s="76"/>
      <c r="D11" s="77"/>
      <c r="E11" s="77"/>
      <c r="F11" s="74"/>
      <c r="G11" s="74"/>
      <c r="H11" s="74"/>
      <c r="I11" s="74"/>
      <c r="J11" s="74"/>
      <c r="K11" s="74"/>
    </row>
    <row r="12" spans="1:11" ht="19.5" customHeight="1" x14ac:dyDescent="0.25">
      <c r="A12" s="80" t="s">
        <v>141</v>
      </c>
      <c r="B12" s="81" t="s">
        <v>142</v>
      </c>
      <c r="C12" s="76"/>
      <c r="D12" s="77"/>
      <c r="E12" s="77"/>
      <c r="F12" s="74"/>
      <c r="G12" s="74"/>
      <c r="H12" s="74"/>
      <c r="I12" s="74"/>
      <c r="J12" s="74"/>
      <c r="K12" s="74"/>
    </row>
    <row r="13" spans="1:11" ht="19.5" customHeight="1" x14ac:dyDescent="0.25">
      <c r="A13" s="80"/>
      <c r="B13" s="81"/>
      <c r="C13" s="76"/>
      <c r="D13" s="77"/>
      <c r="E13" s="77"/>
      <c r="F13" s="74"/>
      <c r="G13" s="74"/>
      <c r="H13" s="74"/>
      <c r="I13" s="74"/>
      <c r="J13" s="74"/>
      <c r="K13" s="74"/>
    </row>
    <row r="14" spans="1:11" ht="19.5" customHeight="1" x14ac:dyDescent="0.25">
      <c r="A14" s="80"/>
      <c r="B14" s="81"/>
      <c r="C14" s="76"/>
      <c r="D14" s="77"/>
      <c r="E14" s="77"/>
      <c r="F14" s="74"/>
      <c r="G14" s="74"/>
      <c r="H14" s="74"/>
      <c r="I14" s="74"/>
      <c r="J14" s="74"/>
      <c r="K14" s="74"/>
    </row>
    <row r="15" spans="1:11" ht="30" customHeight="1" x14ac:dyDescent="0.25">
      <c r="A15" s="80" t="s">
        <v>143</v>
      </c>
      <c r="B15" s="81" t="s">
        <v>144</v>
      </c>
      <c r="C15" s="76"/>
      <c r="D15" s="77"/>
      <c r="E15" s="77"/>
      <c r="F15" s="74"/>
      <c r="G15" s="74"/>
      <c r="H15" s="74"/>
      <c r="I15" s="74"/>
      <c r="J15" s="74"/>
      <c r="K15" s="74"/>
    </row>
    <row r="16" spans="1:11" ht="19.5" customHeight="1" x14ac:dyDescent="0.25">
      <c r="A16" s="80"/>
      <c r="B16" s="81"/>
      <c r="C16" s="76"/>
      <c r="D16" s="77"/>
      <c r="E16" s="77"/>
      <c r="F16" s="74"/>
      <c r="G16" s="74"/>
      <c r="H16" s="74"/>
      <c r="I16" s="74"/>
      <c r="J16" s="74"/>
      <c r="K16" s="74"/>
    </row>
    <row r="17" spans="1:11" ht="19.5" customHeight="1" x14ac:dyDescent="0.25">
      <c r="A17" s="80"/>
      <c r="B17" s="81"/>
      <c r="C17" s="76"/>
      <c r="D17" s="77"/>
      <c r="E17" s="77"/>
      <c r="F17" s="74"/>
      <c r="G17" s="74"/>
      <c r="H17" s="74"/>
      <c r="I17" s="74"/>
      <c r="J17" s="74"/>
      <c r="K17" s="74"/>
    </row>
    <row r="18" spans="1:11" ht="19.5" customHeight="1" x14ac:dyDescent="0.25">
      <c r="A18" s="80" t="s">
        <v>145</v>
      </c>
      <c r="B18" s="81" t="s">
        <v>146</v>
      </c>
      <c r="C18" s="76"/>
      <c r="D18" s="77"/>
      <c r="E18" s="77"/>
      <c r="F18" s="74"/>
      <c r="G18" s="74"/>
      <c r="H18" s="74"/>
      <c r="I18" s="74"/>
      <c r="J18" s="74"/>
      <c r="K18" s="74"/>
    </row>
    <row r="19" spans="1:11" ht="19.5" customHeight="1" x14ac:dyDescent="0.25">
      <c r="A19" s="80"/>
      <c r="B19" s="81"/>
      <c r="C19" s="76"/>
      <c r="D19" s="77"/>
      <c r="E19" s="77"/>
      <c r="F19" s="74"/>
      <c r="G19" s="74"/>
      <c r="H19" s="74"/>
      <c r="I19" s="74"/>
      <c r="J19" s="74"/>
      <c r="K19" s="74"/>
    </row>
    <row r="20" spans="1:11" ht="19.5" customHeight="1" x14ac:dyDescent="0.25">
      <c r="A20" s="80"/>
      <c r="B20" s="81"/>
      <c r="C20" s="76"/>
      <c r="D20" s="77"/>
      <c r="E20" s="77"/>
      <c r="F20" s="74"/>
      <c r="G20" s="74"/>
      <c r="H20" s="74"/>
      <c r="I20" s="74"/>
      <c r="J20" s="74"/>
      <c r="K20" s="74"/>
    </row>
    <row r="21" spans="1:11" ht="19.5" customHeight="1" x14ac:dyDescent="0.25">
      <c r="A21" s="80" t="s">
        <v>147</v>
      </c>
      <c r="B21" s="81" t="s">
        <v>148</v>
      </c>
      <c r="C21" s="76"/>
      <c r="D21" s="77"/>
      <c r="E21" s="77"/>
      <c r="F21" s="74"/>
      <c r="G21" s="74"/>
      <c r="H21" s="74"/>
      <c r="I21" s="74"/>
      <c r="J21" s="74"/>
      <c r="K21" s="74"/>
    </row>
    <row r="22" spans="1:11" ht="19.5" customHeight="1" x14ac:dyDescent="0.25">
      <c r="A22" s="73"/>
      <c r="B22" s="81"/>
      <c r="C22" s="76"/>
      <c r="D22" s="77"/>
      <c r="E22" s="77"/>
      <c r="F22" s="74"/>
      <c r="G22" s="74"/>
      <c r="H22" s="74"/>
      <c r="I22" s="74"/>
      <c r="J22" s="74"/>
      <c r="K22" s="74"/>
    </row>
    <row r="23" spans="1:11" ht="19.5" customHeight="1" x14ac:dyDescent="0.25">
      <c r="A23" s="73"/>
      <c r="B23" s="76"/>
      <c r="C23" s="76"/>
      <c r="D23" s="75"/>
      <c r="E23" s="75"/>
      <c r="F23" s="74"/>
      <c r="G23" s="74"/>
      <c r="H23" s="74"/>
      <c r="I23" s="74"/>
      <c r="J23" s="74"/>
      <c r="K23" s="74"/>
    </row>
  </sheetData>
  <mergeCells count="12">
    <mergeCell ref="J4:J5"/>
    <mergeCell ref="K4:K5"/>
    <mergeCell ref="H1:K1"/>
    <mergeCell ref="A2:K2"/>
    <mergeCell ref="A4:A5"/>
    <mergeCell ref="B4:B5"/>
    <mergeCell ref="C4:C5"/>
    <mergeCell ref="D4:D5"/>
    <mergeCell ref="E4:E5"/>
    <mergeCell ref="F4:G4"/>
    <mergeCell ref="H4:H5"/>
    <mergeCell ref="I4:I5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R25"/>
  <sheetViews>
    <sheetView workbookViewId="0">
      <selection activeCell="F9" sqref="F9"/>
    </sheetView>
  </sheetViews>
  <sheetFormatPr defaultRowHeight="15" x14ac:dyDescent="0.25"/>
  <cols>
    <col min="1" max="1" width="9.140625" style="38"/>
    <col min="2" max="2" width="18.140625" style="38" customWidth="1"/>
    <col min="3" max="3" width="34.140625" style="38" customWidth="1"/>
    <col min="4" max="4" width="22.85546875" style="38" customWidth="1"/>
    <col min="5" max="6" width="25.5703125" style="38" customWidth="1"/>
    <col min="7" max="16384" width="9.140625" style="38"/>
  </cols>
  <sheetData>
    <row r="1" spans="1:18" ht="77.25" customHeight="1" x14ac:dyDescent="0.25">
      <c r="E1" s="145" t="s">
        <v>149</v>
      </c>
      <c r="F1" s="146"/>
    </row>
    <row r="3" spans="1:18" ht="48" customHeight="1" x14ac:dyDescent="0.25">
      <c r="A3" s="194" t="s">
        <v>150</v>
      </c>
      <c r="B3" s="194"/>
      <c r="C3" s="194"/>
      <c r="D3" s="194"/>
      <c r="E3" s="194"/>
      <c r="F3" s="194"/>
      <c r="G3" s="82"/>
      <c r="H3" s="82"/>
      <c r="I3" s="82"/>
    </row>
    <row r="5" spans="1:18" ht="28.5" x14ac:dyDescent="0.25">
      <c r="A5" s="80" t="s">
        <v>13</v>
      </c>
      <c r="B5" s="80" t="s">
        <v>151</v>
      </c>
      <c r="C5" s="80" t="s">
        <v>152</v>
      </c>
      <c r="D5" s="80" t="s">
        <v>153</v>
      </c>
      <c r="E5" s="80" t="s">
        <v>154</v>
      </c>
      <c r="F5" s="80" t="s">
        <v>155</v>
      </c>
      <c r="G5" s="66"/>
      <c r="H5" s="66"/>
      <c r="I5" s="66"/>
      <c r="J5" s="83"/>
      <c r="K5" s="83"/>
      <c r="L5" s="83"/>
      <c r="M5" s="83"/>
      <c r="N5" s="83"/>
      <c r="O5" s="83"/>
      <c r="P5" s="83"/>
      <c r="Q5" s="83"/>
      <c r="R5" s="83"/>
    </row>
    <row r="6" spans="1:18" x14ac:dyDescent="0.25">
      <c r="A6" s="84"/>
      <c r="B6" s="84"/>
      <c r="C6" s="84"/>
      <c r="D6" s="70"/>
      <c r="E6" s="70"/>
      <c r="F6" s="70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1:18" x14ac:dyDescent="0.25">
      <c r="A7" s="84"/>
      <c r="B7" s="84"/>
      <c r="C7" s="84"/>
      <c r="D7" s="70"/>
      <c r="E7" s="70"/>
      <c r="F7" s="70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</row>
    <row r="8" spans="1:18" x14ac:dyDescent="0.25">
      <c r="A8" s="84"/>
      <c r="B8" s="84"/>
      <c r="C8" s="84"/>
      <c r="D8" s="70"/>
      <c r="E8" s="70"/>
      <c r="F8" s="70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</row>
    <row r="9" spans="1:18" x14ac:dyDescent="0.25">
      <c r="A9" s="84"/>
      <c r="B9" s="84"/>
      <c r="C9" s="84"/>
      <c r="D9" s="70"/>
      <c r="E9" s="70"/>
      <c r="F9" s="70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spans="1:18" x14ac:dyDescent="0.25">
      <c r="A10" s="84"/>
      <c r="B10" s="84"/>
      <c r="C10" s="84"/>
      <c r="D10" s="70"/>
      <c r="E10" s="70"/>
      <c r="F10" s="70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</row>
    <row r="11" spans="1:18" x14ac:dyDescent="0.25">
      <c r="A11" s="84"/>
      <c r="B11" s="84"/>
      <c r="C11" s="84"/>
      <c r="D11" s="70"/>
      <c r="E11" s="70"/>
      <c r="F11" s="70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spans="1:18" x14ac:dyDescent="0.25">
      <c r="A12" s="84"/>
      <c r="B12" s="84"/>
      <c r="C12" s="84"/>
      <c r="D12" s="70"/>
      <c r="E12" s="70"/>
      <c r="F12" s="70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spans="1:18" x14ac:dyDescent="0.25">
      <c r="A13" s="84"/>
      <c r="B13" s="84"/>
      <c r="C13" s="84"/>
      <c r="D13" s="70"/>
      <c r="E13" s="70"/>
      <c r="F13" s="70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spans="1:18" x14ac:dyDescent="0.25">
      <c r="A14" s="84"/>
      <c r="B14" s="84"/>
      <c r="C14" s="84"/>
      <c r="D14" s="70"/>
      <c r="E14" s="70"/>
      <c r="F14" s="70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spans="1:18" x14ac:dyDescent="0.25"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spans="1:18" x14ac:dyDescent="0.25"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spans="4:18" x14ac:dyDescent="0.25"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</row>
    <row r="18" spans="4:18" x14ac:dyDescent="0.25"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spans="4:18" x14ac:dyDescent="0.25"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  <row r="20" spans="4:18" x14ac:dyDescent="0.25"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</row>
    <row r="21" spans="4:18" x14ac:dyDescent="0.25"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</row>
    <row r="22" spans="4:18" x14ac:dyDescent="0.25"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</row>
    <row r="23" spans="4:18" x14ac:dyDescent="0.25"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</row>
    <row r="24" spans="4:18" x14ac:dyDescent="0.25"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</row>
    <row r="25" spans="4:18" x14ac:dyDescent="0.25"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</row>
  </sheetData>
  <mergeCells count="2">
    <mergeCell ref="E1:F1"/>
    <mergeCell ref="A3:F3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9</vt:i4>
      </vt:variant>
    </vt:vector>
  </HeadingPairs>
  <TitlesOfParts>
    <vt:vector size="25" baseType="lpstr">
      <vt:lpstr>1-илова</vt:lpstr>
      <vt:lpstr>2-илова</vt:lpstr>
      <vt:lpstr>3-илова</vt:lpstr>
      <vt:lpstr>4-илова </vt:lpstr>
      <vt:lpstr>5-илова</vt:lpstr>
      <vt:lpstr>6-илова </vt:lpstr>
      <vt:lpstr>7-илова</vt:lpstr>
      <vt:lpstr>8-илова </vt:lpstr>
      <vt:lpstr>9 илова</vt:lpstr>
      <vt:lpstr>10 илова </vt:lpstr>
      <vt:lpstr>11 илова</vt:lpstr>
      <vt:lpstr>12 илова</vt:lpstr>
      <vt:lpstr>13 илова</vt:lpstr>
      <vt:lpstr>14-илова </vt:lpstr>
      <vt:lpstr>15-илова</vt:lpstr>
      <vt:lpstr>ГТК</vt:lpstr>
      <vt:lpstr>'4-илова '!Заголовки_для_печати</vt:lpstr>
      <vt:lpstr>'5-илова'!Заголовки_для_печати</vt:lpstr>
      <vt:lpstr>'6-илова '!Заголовки_для_печати</vt:lpstr>
      <vt:lpstr>'10 илова '!Область_печати</vt:lpstr>
      <vt:lpstr>'15-илова'!Область_печати</vt:lpstr>
      <vt:lpstr>'2-илова'!Область_печати</vt:lpstr>
      <vt:lpstr>'4-илова 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Zuxridin Raxmatov</cp:lastModifiedBy>
  <cp:lastPrinted>2022-03-16T10:01:46Z</cp:lastPrinted>
  <dcterms:created xsi:type="dcterms:W3CDTF">2020-01-15T07:42:43Z</dcterms:created>
  <dcterms:modified xsi:type="dcterms:W3CDTF">2023-10-12T08:50:34Z</dcterms:modified>
</cp:coreProperties>
</file>