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6985" windowHeight="11340" tabRatio="790"/>
  </bookViews>
  <sheets>
    <sheet name="1-илова" sheetId="9" r:id="rId1"/>
    <sheet name="2-илова" sheetId="11" r:id="rId2"/>
    <sheet name="3-илова" sheetId="1" r:id="rId3"/>
    <sheet name="4-илова " sheetId="4" r:id="rId4"/>
    <sheet name="5-илова" sheetId="7" r:id="rId5"/>
    <sheet name="6-илова " sheetId="25" r:id="rId6"/>
    <sheet name="7-илова" sheetId="26" r:id="rId7"/>
    <sheet name="8-илова " sheetId="28" r:id="rId8"/>
    <sheet name="9 илова" sheetId="29" r:id="rId9"/>
    <sheet name="10 илова " sheetId="30" r:id="rId10"/>
    <sheet name="11 илова" sheetId="31" r:id="rId11"/>
    <sheet name="12 илова" sheetId="32" r:id="rId12"/>
    <sheet name="13 илова" sheetId="33" r:id="rId13"/>
    <sheet name="14-илова " sheetId="13" r:id="rId14"/>
    <sheet name="15-илова" sheetId="14" r:id="rId15"/>
    <sheet name="ГТК" sheetId="23" state="hidden" r:id="rId16"/>
  </sheets>
  <definedNames>
    <definedName name="_xlnm._FilterDatabase" localSheetId="3" hidden="1">'4-илова '!$A$4:$Y$21</definedName>
    <definedName name="_xlnm._FilterDatabase" localSheetId="4" hidden="1">'5-илова'!$A$5:$L$90</definedName>
    <definedName name="_xlnm._FilterDatabase" localSheetId="5" hidden="1">'6-илова '!$A$5:$M$10</definedName>
    <definedName name="_xlnm.Print_Titles" localSheetId="1">'2-илова'!#REF!</definedName>
    <definedName name="_xlnm.Print_Titles" localSheetId="3">'4-илова '!$4:$4</definedName>
    <definedName name="_xlnm.Print_Titles" localSheetId="4">'5-илова'!$5:$5</definedName>
    <definedName name="_xlnm.Print_Titles" localSheetId="5">'6-илова '!$5:$5</definedName>
    <definedName name="_xlnm.Print_Area" localSheetId="9">'10 илова '!$A$1:$L$15</definedName>
    <definedName name="_xlnm.Print_Area" localSheetId="14">'15-илова'!$A$1:$J$13</definedName>
    <definedName name="_xlnm.Print_Area" localSheetId="1">'2-илова'!$A$1:$J$15</definedName>
    <definedName name="_xlnm.Print_Area" localSheetId="3">'4-илова '!$A$1:$L$23</definedName>
    <definedName name="_xlnm.Print_Area" localSheetId="4">'5-илова'!$A$1:$L$92</definedName>
    <definedName name="_xlnm.Print_Area" localSheetId="5">'6-илова '!$A$1:$H$12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1" l="1"/>
  <c r="H13" i="11"/>
  <c r="A6" i="32" l="1"/>
  <c r="A7" i="32" s="1"/>
  <c r="A8" i="32" s="1"/>
  <c r="A9" i="32" s="1"/>
  <c r="A10" i="32" s="1"/>
  <c r="A11" i="32" s="1"/>
  <c r="A12" i="32" s="1"/>
  <c r="A13" i="32" s="1"/>
  <c r="A14" i="32" s="1"/>
  <c r="A6" i="31"/>
  <c r="A7" i="31" s="1"/>
  <c r="A8" i="31" s="1"/>
  <c r="A9" i="31" s="1"/>
  <c r="A10" i="31" s="1"/>
  <c r="A11" i="31" s="1"/>
  <c r="A12" i="31" s="1"/>
  <c r="A13" i="31" s="1"/>
  <c r="A14" i="31" s="1"/>
  <c r="A8" i="26" l="1"/>
  <c r="A9" i="26" s="1"/>
  <c r="A10" i="26" s="1"/>
  <c r="A11" i="26" s="1"/>
  <c r="A12" i="26" s="1"/>
  <c r="C13" i="9" l="1"/>
  <c r="C14" i="9"/>
  <c r="C15" i="9"/>
  <c r="C16" i="9"/>
  <c r="F12" i="9" l="1"/>
  <c r="C12" i="9" s="1"/>
  <c r="C17" i="9"/>
  <c r="C18" i="9"/>
  <c r="M15" i="4"/>
  <c r="L21" i="4"/>
  <c r="H11" i="13" l="1"/>
  <c r="G11" i="13"/>
  <c r="A8" i="25" l="1"/>
  <c r="A9" i="25" s="1"/>
  <c r="A10" i="25" s="1"/>
  <c r="A9" i="23" l="1"/>
  <c r="A10" i="23" s="1"/>
  <c r="A11" i="23" s="1"/>
  <c r="A12" i="23" s="1"/>
  <c r="A13" i="23" s="1"/>
  <c r="A14" i="23" s="1"/>
  <c r="A15" i="23" s="1"/>
  <c r="A16" i="23" s="1"/>
  <c r="A17" i="23" s="1"/>
  <c r="F28" i="13" l="1"/>
  <c r="E28" i="13"/>
  <c r="D28" i="13"/>
  <c r="A26" i="13"/>
  <c r="A27" i="13" s="1"/>
  <c r="F19" i="13" l="1"/>
  <c r="E19" i="13"/>
  <c r="D19" i="13" l="1"/>
  <c r="A17" i="13"/>
  <c r="A18" i="13" s="1"/>
  <c r="I11" i="13" l="1"/>
  <c r="K11" i="13"/>
  <c r="F11" i="13"/>
  <c r="E11" i="13"/>
  <c r="D11" i="13"/>
  <c r="A9" i="13"/>
  <c r="A10" i="13" s="1"/>
  <c r="A13" i="9" l="1"/>
  <c r="A19" i="9" s="1"/>
  <c r="A20" i="9" s="1"/>
  <c r="A21" i="9" s="1"/>
</calcChain>
</file>

<file path=xl/sharedStrings.xml><?xml version="1.0" encoding="utf-8"?>
<sst xmlns="http://schemas.openxmlformats.org/spreadsheetml/2006/main" count="1057" uniqueCount="559">
  <si>
    <t>Ҳисобот даври мобайнида бюджетдан ажратилаётган маблағлар суммаси</t>
  </si>
  <si>
    <t>шундан:</t>
  </si>
  <si>
    <t>иш ҳақи ва унга тенглаштирувчи тўловлар миқдори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</si>
  <si>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</si>
  <si>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</si>
  <si>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</si>
  <si>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Харид қилинган товарлар ва хизматлар номи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</si>
  <si>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</si>
  <si>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</si>
  <si>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</si>
  <si>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Ҳарид жараёнини амалга ошириш тури</t>
  </si>
  <si>
    <t>Лот/шартнома рақами</t>
  </si>
  <si>
    <t>МАЪЛУМОТ</t>
  </si>
  <si>
    <t>Т/р</t>
  </si>
  <si>
    <t>Ҳисобот даври</t>
  </si>
  <si>
    <t>Товар (иш ва хизмат)лар харид қилиш учун тузилган шартномалар</t>
  </si>
  <si>
    <t>сони</t>
  </si>
  <si>
    <t>суммаси</t>
  </si>
  <si>
    <t>3-чорак</t>
  </si>
  <si>
    <t>Жами</t>
  </si>
  <si>
    <t>Сўндирилиши муддати</t>
  </si>
  <si>
    <t>№</t>
  </si>
  <si>
    <t>Амалга оширилган ишлар</t>
  </si>
  <si>
    <t>Кредит олувчилар номи</t>
  </si>
  <si>
    <t>Субсидия олувчилар номи</t>
  </si>
  <si>
    <t>...</t>
  </si>
  <si>
    <t>Маблағ ажратилиши юзасидан асословчи хужжат номи ва санаси</t>
  </si>
  <si>
    <t>Ажратилиши тартиби</t>
  </si>
  <si>
    <t>МАЪЛУМОТЛАР</t>
  </si>
  <si>
    <t>Кредитлар бўйича:</t>
  </si>
  <si>
    <t>Субсидиялар бўйича:</t>
  </si>
  <si>
    <t>Фоиз ставкаси</t>
  </si>
  <si>
    <t>Жойлашган ҳудуд
(вилоят, туман (шаҳар)</t>
  </si>
  <si>
    <t xml:space="preserve">Молиялаштириш манбаси* </t>
  </si>
  <si>
    <t>4-чорак</t>
  </si>
  <si>
    <t>Молиялаштириш манбаси*</t>
  </si>
  <si>
    <t xml:space="preserve">Маблағ ажратилишидан кўзланган мақсад </t>
  </si>
  <si>
    <t>Қўшимча манба номи</t>
  </si>
  <si>
    <t>Қўшимча манба ҳисобидан маблағ ажратилиши бўйича маҳаллий давлат органининг қарори</t>
  </si>
  <si>
    <t>рақами</t>
  </si>
  <si>
    <t>санаси</t>
  </si>
  <si>
    <t>Маблағ ажратилишидан кўзланган мақсад*</t>
  </si>
  <si>
    <t>*Изоҳ: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эттирилади.</t>
  </si>
  <si>
    <t>Маблағ ажратилган ташкилот</t>
  </si>
  <si>
    <t>Депозитлар бўйича</t>
  </si>
  <si>
    <t>Фоизи</t>
  </si>
  <si>
    <t>Шартнома рақами ва санаси</t>
  </si>
  <si>
    <t>Депозит жойлаштирилган банк номи</t>
  </si>
  <si>
    <t>Муддати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</si>
  <si>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</si>
  <si>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</si>
  <si>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</si>
  <si>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</si>
  <si>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</si>
  <si>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</si>
  <si>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</si>
  <si>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</si>
  <si>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Тадбир номи</t>
  </si>
  <si>
    <t>Пудратчи тўғрисида маълумотлар</t>
  </si>
  <si>
    <t>Йўналишлари</t>
  </si>
  <si>
    <t>сақлаш харажатлари билан боғлиқ харидлар</t>
  </si>
  <si>
    <t>асосий воситалар харид қилиш</t>
  </si>
  <si>
    <t>кам баҳоли ва тез эскирувчи буюмлар харид қилиш</t>
  </si>
  <si>
    <t>қурилиш, реконструкция қилиш ва таъмирлаш</t>
  </si>
  <si>
    <t>Пудратчи номи</t>
  </si>
  <si>
    <t>Лойихани амалга ошириш қиймати (минг сўм)</t>
  </si>
  <si>
    <t>шундан ўзлаштарилган маблағлар (минг сўм)</t>
  </si>
  <si>
    <t>Корхона СТИРи</t>
  </si>
  <si>
    <t>Ажратилган маблағ миқдори
(минг сўм)</t>
  </si>
  <si>
    <t>Молиялаштирилган маблағ
(минг сўм)</t>
  </si>
  <si>
    <t>Харид қилинган товарлар (хизматлар) жами миқдори (ҳажми) қиймати 
(минг сўм)</t>
  </si>
  <si>
    <t>Харид қилинган товарлар (хизматлар) жами миқдори (ҳажми) қиймати (минг сўм)</t>
  </si>
  <si>
    <t>Шартноманинг умумий қиймати 
(минг сўм)</t>
  </si>
  <si>
    <t>Ажратилган маблағ 
(минг сўм)</t>
  </si>
  <si>
    <t>Жойлаштирилган маблағ
 (минг сўм)</t>
  </si>
  <si>
    <t>Т/Р</t>
  </si>
  <si>
    <t>Шаклланган қўшимча маблағ миқдори</t>
  </si>
  <si>
    <t>х</t>
  </si>
  <si>
    <t>Ажратилган кредит маблағларининг қайтарилиши</t>
  </si>
  <si>
    <t>Асосий қарз</t>
  </si>
  <si>
    <t>Фоиз тўловлари</t>
  </si>
  <si>
    <t>Жарима ва пенялар</t>
  </si>
  <si>
    <t>Лойихани молиялаш-тириш манбаси (бюджет/ бюджетдан ташқари маблағлар)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</si>
  <si>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</si>
  <si>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</si>
  <si>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</si>
  <si>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</si>
  <si>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</si>
  <si>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</si>
  <si>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</si>
  <si>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Бюджет жараёнининг очиқлигини таъминлаш 
мақсадида расмий веб-сайтларда маълумотларни 
жойлаштириш тартиби тўғрисидаги низомга
14-ИЛОВА</t>
  </si>
  <si>
    <t>Бюджет жараёнининг очиқлигини таъминлаш 
мақсадида расмий веб-сайтларда маълумотларни 
жойлаштириш тартиби тўғрисидаги низомга
15-ИЛОВА</t>
  </si>
  <si>
    <t>ягона ижтимоий солиқ</t>
  </si>
  <si>
    <t>Маълумот мавжуд эмас</t>
  </si>
  <si>
    <t xml:space="preserve"> 2021 йил 1-ярим йилликда 
Ўрмон хўжалиги давлат қўмитаси Давлат мақсадли жамғармалардан ажратилган субсидиялар, кредитлар ҳамда тижорат банкларига жойлаштирилган депозитлар тўғрисидаги</t>
  </si>
  <si>
    <t>Маълумотлар мавжуд эмас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</si>
  <si>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</si>
  <si>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</si>
  <si>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</si>
  <si>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</si>
  <si>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</si>
  <si>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</si>
  <si>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</si>
  <si>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</si>
  <si>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</si>
  <si>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</si>
  <si>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</si>
  <si>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</si>
  <si>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</si>
  <si>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</si>
  <si>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</si>
  <si>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</si>
  <si>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</si>
  <si>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</si>
  <si>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</si>
  <si>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</si>
  <si>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</si>
  <si>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</si>
  <si>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</si>
  <si>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</si>
  <si>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</si>
  <si>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</si>
  <si>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</si>
  <si>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</si>
  <si>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</si>
  <si>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</si>
  <si>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</si>
  <si>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</si>
  <si>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</si>
  <si>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</si>
  <si>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</si>
  <si>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</si>
  <si>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</si>
  <si>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</si>
  <si>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</si>
  <si>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</si>
  <si>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</si>
  <si>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</si>
  <si>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</si>
  <si>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</si>
  <si>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</si>
  <si>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</si>
  <si>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</si>
  <si>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</si>
  <si>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</si>
  <si>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</si>
  <si>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</si>
  <si>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</si>
  <si>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</si>
  <si>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</si>
  <si>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</si>
  <si>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</si>
  <si>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</si>
  <si>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</si>
  <si>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</si>
  <si>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</si>
  <si>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</si>
  <si>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</si>
  <si>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</si>
  <si>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</si>
  <si>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</si>
  <si>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</si>
  <si>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Бюджетдан ташқари маблағлар</t>
  </si>
  <si>
    <t>сўм</t>
  </si>
  <si>
    <t>ПҚ-3953 27.09.2018й.</t>
  </si>
  <si>
    <r>
      <t xml:space="preserve"> 2021 йил 1-ярим йилликда    
Ўрмон хўжалиги давлат қўмитаси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</si>
  <si>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Электрон дўкон</t>
  </si>
  <si>
    <t>Комплект</t>
  </si>
  <si>
    <t>Сервер</t>
  </si>
  <si>
    <t>Аукцион</t>
  </si>
  <si>
    <t>Дона</t>
  </si>
  <si>
    <t>Компьютер</t>
  </si>
  <si>
    <t>Бюджетдан ташқари жамғарма маблағлари</t>
  </si>
  <si>
    <t>Ўрмон хўжалиги илмий-тадқиқот институти ҳузуридаги чўл ҳудудларида ўрмончиликни ривожлантириш илмий маркази</t>
  </si>
  <si>
    <t>Ўрмон хўжалиги давлат қўмитаси</t>
  </si>
  <si>
    <t>МТБ ва ОХБ</t>
  </si>
  <si>
    <t>Ўрмон хўжалиги илмий-тадқиқот институти</t>
  </si>
  <si>
    <t>Урмонкурилиш ДУК</t>
  </si>
  <si>
    <t>Урмон хужалиги илмий тадкикот институтининг Андижон филилали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</si>
  <si>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</si>
  <si>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</si>
  <si>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</si>
  <si>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Ажратилган маблағнинг ўзлаштирилиши (%)</t>
  </si>
  <si>
    <t>Бажарилган ишлар ва харажатларнинг миқдори
 (минг сўм)</t>
  </si>
  <si>
    <t>Молиялаштирил-ган маблағ
(минг сўм)</t>
  </si>
  <si>
    <t>Режалаштирилган маблағ</t>
  </si>
  <si>
    <t>Объект сони</t>
  </si>
  <si>
    <t>Биринчи даражали бюджет маблағлари тақсимловчи номи*</t>
  </si>
  <si>
    <t xml:space="preserve"> 20____ йилда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</si>
  <si>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</si>
  <si>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</si>
  <si>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 xml:space="preserve"> 20____ йилда
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</si>
  <si>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>Объект номи ва манзили</t>
  </si>
  <si>
    <t>Амалга ошириш муддати</t>
  </si>
  <si>
    <t>Ўлчов бирлиги</t>
  </si>
  <si>
    <t>Лойиҳа қуввати</t>
  </si>
  <si>
    <t>Молиялаш-тирилган маблағ
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</si>
  <si>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</si>
  <si>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</si>
  <si>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</si>
  <si>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</si>
  <si>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</si>
  <si>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</si>
  <si>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</si>
  <si>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</si>
  <si>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</si>
  <si>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</si>
  <si>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</si>
  <si>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</si>
  <si>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</si>
  <si>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</si>
  <si>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</si>
  <si>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Бюджет жараёнининг очиқлигини таъминлаш 
мақсадида расмий веб-сайтларда маълумотларни 
жойлаштириш тартиби тўғрисидаги низомга
9-ИЛОВА</t>
  </si>
  <si>
    <r>
      <t xml:space="preserve">Тақдим этилган солиқ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</si>
  <si>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Солиқ тури</t>
  </si>
  <si>
    <t>Имтиёз номи</t>
  </si>
  <si>
    <t>Хуқуқий хужжат тури</t>
  </si>
  <si>
    <t>Хужжат рақами ва санаси</t>
  </si>
  <si>
    <t>Имтиёзнинг амал қилиш муддати</t>
  </si>
  <si>
    <t>Бюджет жараёнининг очиқлигини таъминлаш 
мақсадида расмий веб-сайтларда маълумотларни 
жойлаштириш тартиби тўғрисидаги низомга
10-ИЛОВА</t>
  </si>
  <si>
    <r>
      <t xml:space="preserve">Тақдим этилган божхона имтиёзлари 
РЎЙХАТИ
 ______________ </t>
    </r>
    <r>
      <rPr>
        <sz val="11"/>
        <color theme="1"/>
        <rFont val="Times New Roman"/>
        <family val="1"/>
        <charset val="204"/>
      </rPr>
      <t xml:space="preserve">(ой) </t>
    </r>
    <r>
      <rPr>
        <b/>
        <sz val="11"/>
        <color theme="1"/>
        <rFont val="Times New Roman"/>
        <family val="1"/>
        <charset val="204"/>
      </rPr>
      <t xml:space="preserve">20__ йил *
</t>
    </r>
  </si>
  <si>
    <t>Хужжат тури</t>
  </si>
  <si>
    <t>Хужжат рақами</t>
  </si>
  <si>
    <t>Хужжат тасдиқланган сана</t>
  </si>
  <si>
    <t>Хужжат номи</t>
  </si>
  <si>
    <t>Ҳужжатнинг тузилмавий бирлиги</t>
  </si>
  <si>
    <t>Кучга кириш санаси</t>
  </si>
  <si>
    <t>Хужжатнинг амал қилиш муддати</t>
  </si>
  <si>
    <t>Имтиёз тури</t>
  </si>
  <si>
    <t>Имтиёз берилган соҳа номи</t>
  </si>
  <si>
    <t>Божхона тўлови</t>
  </si>
  <si>
    <t>Акциз солиғи</t>
  </si>
  <si>
    <t>ҚҚС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</si>
  <si>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</si>
  <si>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 xml:space="preserve"> 20____ йилда
Тадбиркорлик субъектларига тақдим этилган солиқ имтиёзлари тўғрисида
МАЪЛУМОТ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</si>
  <si>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</si>
  <si>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12-ИЛОВА</t>
  </si>
  <si>
    <t xml:space="preserve"> 20____ йилда
Тадбиркорлик субъектларига тақдим этилган божхона имтиёзлари тўғрисида
МАЪЛУМОТ</t>
  </si>
  <si>
    <r>
      <rPr>
        <sz val="12"/>
        <rFont val="Times New Roman"/>
        <family val="1"/>
        <charset val="204"/>
      </rPr>
      <t>Бюджет жараёнининг очиқлигини таъминлаш 
мақсадида расмий веб-сайтларда маълумотларни жойлаштириш тартиби тўғрисидаги низомга
13-ИЛОВА</t>
    </r>
    <r>
      <rPr>
        <b/>
        <sz val="12"/>
        <rFont val="Times New Roman"/>
        <family val="1"/>
        <charset val="204"/>
      </rPr>
      <t xml:space="preserve">
</t>
    </r>
  </si>
  <si>
    <t xml:space="preserve"> 20____ йилда
Ўзбекистон Республикасининг Давлат молиявий назорат органлари томонидан ўтказилган назорат тадбирлари юзасидагн
МАЪЛУМОТ</t>
  </si>
  <si>
    <t>Р  Е  Ж  А С  И *</t>
  </si>
  <si>
    <t>Назорат тадбирлари мазмуни</t>
  </si>
  <si>
    <t xml:space="preserve"> Ўтказиш санаси</t>
  </si>
  <si>
    <t>Объектлар номи</t>
  </si>
  <si>
    <t>*Ҳар чорак якунлари бўйича ўтказилган назорат тадбирлари натижалари юзасидан вазирликлар ва ҳудудлар кесимида маълумот тақдим этилади.</t>
  </si>
  <si>
    <t>Урмон хужалигини ривожлантириш Инновация маркази</t>
  </si>
  <si>
    <t>Ўзбекистон Республикасининг Давлат бюджети, Бюджетдан ташқари жамғарма маблағлари</t>
  </si>
  <si>
    <t>дона</t>
  </si>
  <si>
    <t>ЎРҚ-472-сонли 09.04.2018 44-модда</t>
  </si>
  <si>
    <t xml:space="preserve"> "KIBERXAVFSIZLIK MARKAZI" DUK</t>
  </si>
  <si>
    <t>Ягона етказиб берувчи</t>
  </si>
  <si>
    <t xml:space="preserve"> делегация иштирокчилари овқатланиши учун</t>
  </si>
  <si>
    <t xml:space="preserve">O'ZBEKTELEKOM </t>
  </si>
  <si>
    <t>Пачка</t>
  </si>
  <si>
    <t>ой</t>
  </si>
  <si>
    <t>литр</t>
  </si>
  <si>
    <t>хизмат</t>
  </si>
  <si>
    <t xml:space="preserve"> Бюджет ташкилотининг номланиши</t>
  </si>
  <si>
    <t xml:space="preserve"> 2021 йил 2-ярим йилликда 
Ўзбекистон Республикаси Вазирлар Маҳкамаси ҳузуридаги Давлат тест марказининг бюджетдан ажратилган маблағларнинг  тақсимоти тўғрисида </t>
  </si>
  <si>
    <t>Ўзбекистон Республикаси Вазирлар Маҳкамаси хузуридаги Давлат тест маркази</t>
  </si>
  <si>
    <t xml:space="preserve"> 2021 йил 2-ярим йилликда  
Ўзбекистон Республикаси Вазирлар Маҳкамаси ҳузуридаги Давлат тест маркази ҳисобидан амалга оширилаётган лойиҳаларнинг ижроси тўғрисидаги
МАЪЛУМОТЛАР</t>
  </si>
  <si>
    <t>Тест синовларини ўтказишга мўлжалланган катта сиғимли бино қурилиши</t>
  </si>
  <si>
    <t>2022 йил июн</t>
  </si>
  <si>
    <t>Бухоро вилоят хокимлиги инжиниринг компанияси</t>
  </si>
  <si>
    <t>бюджетдан ташқари фаолиятни ривожлантириш жамғармаси</t>
  </si>
  <si>
    <t>Бухоро шаҳар ҳокимлиги инжиниринг компанияси</t>
  </si>
  <si>
    <t>Наманган шаҳар ҳокимлиги инжиниринг компанияси</t>
  </si>
  <si>
    <t>Самарқанд шаҳар ҳокимлиги инжиниринг компанияси</t>
  </si>
  <si>
    <t>Андижон шаҳар ҳокимлиги инжиниринг компанияси</t>
  </si>
  <si>
    <t>Сирдарё шаҳар ҳокимлиги инжиниринг компанияси</t>
  </si>
  <si>
    <t>Қорақалпоғистон Рес. инжиниринг компанияси</t>
  </si>
  <si>
    <t>Наманган вилоят хокимлиги инжиниринг компанияси</t>
  </si>
  <si>
    <t>Самарқанд вилоят хокимлиги инжиниринг компанияси</t>
  </si>
  <si>
    <t>Андижон вилоят хокимлиги инжиниринг компанияси</t>
  </si>
  <si>
    <t>Сирдарё вилоят хокимлиги инжиниринг компанияси</t>
  </si>
  <si>
    <t>Қорақалпоғистон Рес. хокимлиги инжиниринг компанияси</t>
  </si>
  <si>
    <t xml:space="preserve"> 2021 йил 2-ярим йилликда  
Ўзбекистон Республикаси Вазирлар Маҳкамаси ҳузуридаги Давлат тест маркази томонидан ўтказилган танловлар (тендерлар) ва амалга оширилган давлат харидлари тўғрисидаги
МАЪЛУМОТЛАР</t>
  </si>
  <si>
    <r>
      <t xml:space="preserve"> 2021 йил 2-ярим йилликда                                                                                                                                                                                                                                            Ўрмон хўжалиги давлат қўмитаси томонидан 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</si>
  <si>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r>
      <t>Давлат тест маркази қўшимча манбалари ҳисобидан харид қилинган товарлар ҳамда хизматлар, қурилиш, реконструкция қилиш ва таъмирлаш
ишлари олиб борилаётган объектлар рўйхати, шунингдек қурилиш-таъмирлаш ишларининг молиялаштирилиши тўғрисида
МАЪЛУМОТ
 Июль ва декабрь ойлари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2021 йил *
</t>
    </r>
  </si>
  <si>
    <t>Давлат тест маркази томонидан 2021 йил 2-ярим йилликда қурилиш, реконструкция қилиш ва таъмирлаш ишлари бўйича танловлар (тендерлар) ўтказилмади</t>
  </si>
  <si>
    <t>5311943/4967180</t>
  </si>
  <si>
    <t>OOO TBS INFORM</t>
  </si>
  <si>
    <t>5304019/4950583</t>
  </si>
  <si>
    <t>OOO XIM LAB TRADE</t>
  </si>
  <si>
    <t>Планшет, клавиатура</t>
  </si>
  <si>
    <t>Кондиционер</t>
  </si>
  <si>
    <t>5303380/4949817</t>
  </si>
  <si>
    <t>OOO TEXNO SMART ELEKTRO</t>
  </si>
  <si>
    <t>Вентилятор</t>
  </si>
  <si>
    <t>5311311/4963936</t>
  </si>
  <si>
    <t>OOO UNIVERSAL HISOBCHI</t>
  </si>
  <si>
    <t>Радиостанция,зарядка,аккумулятор</t>
  </si>
  <si>
    <t>Холодильник</t>
  </si>
  <si>
    <t>Кулер</t>
  </si>
  <si>
    <t>5306555/4955262</t>
  </si>
  <si>
    <t>GOOD HOPE GROUP XK</t>
  </si>
  <si>
    <t>5342225/5032880</t>
  </si>
  <si>
    <t>OOO MARS SOLUTIONS</t>
  </si>
  <si>
    <t>Шкаф</t>
  </si>
  <si>
    <t>5351272/5054272</t>
  </si>
  <si>
    <t>OOO ALOXANOV TRADE STEP</t>
  </si>
  <si>
    <t>Компьютер+веб камера+источник бесперебойного питания</t>
  </si>
  <si>
    <t xml:space="preserve">5345565/5038478 </t>
  </si>
  <si>
    <t>XK KHOJI RISE</t>
  </si>
  <si>
    <t>Принтер</t>
  </si>
  <si>
    <t>5357133/5066768</t>
  </si>
  <si>
    <t>OOO INFO SEMANTIK</t>
  </si>
  <si>
    <t>Веб камера</t>
  </si>
  <si>
    <t>5357466/5069394</t>
  </si>
  <si>
    <t>YATT YOLDASHEV ABDULXAMID</t>
  </si>
  <si>
    <t>5359584/5072705</t>
  </si>
  <si>
    <t>ООО GOLD APOLON</t>
  </si>
  <si>
    <t>Турникет</t>
  </si>
  <si>
    <t>5362675/5076750</t>
  </si>
  <si>
    <t>BUMBLEBEE TEAM MCHJ</t>
  </si>
  <si>
    <t>Цифровой фотоаппарат</t>
  </si>
  <si>
    <t>5360597/5074730</t>
  </si>
  <si>
    <t>CHUST HI TECH MCHJ</t>
  </si>
  <si>
    <t>5361157/5074984</t>
  </si>
  <si>
    <t>SMART TECHNOLOGY SYSTEMS</t>
  </si>
  <si>
    <t>Турникет (Бухоро янги бинога)</t>
  </si>
  <si>
    <r>
      <t xml:space="preserve"> 2021 йил 2-ярим йилликда  
Давлат тест маркази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</si>
  <si>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Канцелярия товарлари</t>
  </si>
  <si>
    <t xml:space="preserve">5310876/4963229 </t>
  </si>
  <si>
    <t>OOO TEZKOR BIZNESS KLAS</t>
  </si>
  <si>
    <t>5307315/4956338</t>
  </si>
  <si>
    <t>СП DECOMATIC ART</t>
  </si>
  <si>
    <t>кв.м</t>
  </si>
  <si>
    <t>Штора (Бухоро вилояти янги бинога)</t>
  </si>
  <si>
    <t xml:space="preserve">Маска (тестда иштирок этадиган абитуриенларга) </t>
  </si>
  <si>
    <t xml:space="preserve">5306965/4956128 </t>
  </si>
  <si>
    <t>MIRZAMEDSAVDO МЧЖ</t>
  </si>
  <si>
    <t>CD диск</t>
  </si>
  <si>
    <t>5305138/4954114</t>
  </si>
  <si>
    <t>Идиш товоқ</t>
  </si>
  <si>
    <t>5304371/4951403</t>
  </si>
  <si>
    <t>ЧП OSIYO ELEKTRONIC GROUP</t>
  </si>
  <si>
    <t>ЧП KELAJAK ORZUSI</t>
  </si>
  <si>
    <t>Қурилиш материаллари</t>
  </si>
  <si>
    <t>5302864/4949684</t>
  </si>
  <si>
    <t>OOO CRABGRASS</t>
  </si>
  <si>
    <t>кв метр</t>
  </si>
  <si>
    <t>Органик ва минерал ўғитлар</t>
  </si>
  <si>
    <t>5302902/4949600</t>
  </si>
  <si>
    <t>ООО BAXTI BEST</t>
  </si>
  <si>
    <t>кг</t>
  </si>
  <si>
    <t>Хўжалик моллари</t>
  </si>
  <si>
    <t>5302089/4949404</t>
  </si>
  <si>
    <t>OOO KARTALL MCHJ</t>
  </si>
  <si>
    <t>Ручка (тест жараёнида абитуриентлар фойдаланиши учун)</t>
  </si>
  <si>
    <t>5313025/4969951</t>
  </si>
  <si>
    <t>OOO INNOVATION SOLUTION BROKER</t>
  </si>
  <si>
    <t xml:space="preserve">Хўжалик моллари </t>
  </si>
  <si>
    <t>5355857/5062777</t>
  </si>
  <si>
    <t>МЧЖ "Хolbekov Boʻriabdulloh"</t>
  </si>
  <si>
    <t>Шина</t>
  </si>
  <si>
    <t>5360338/5072861</t>
  </si>
  <si>
    <t>МЧЖ "Boyovut oq amuri"</t>
  </si>
  <si>
    <t>Автомобиль мойи, антифриз</t>
  </si>
  <si>
    <t>5361989/5075755</t>
  </si>
  <si>
    <t>ЯТТ "Yuldashev M.M."</t>
  </si>
  <si>
    <t>Аккумулятор</t>
  </si>
  <si>
    <t>9103127/9209117</t>
  </si>
  <si>
    <t>OOO "Botirbekov Nurpoʻlat biznes"</t>
  </si>
  <si>
    <t>9104204/9211353</t>
  </si>
  <si>
    <t>OOO "ZUN NUN</t>
  </si>
  <si>
    <t>Кондиционерни ўрнатиш, қайта ўрнатиш ва текшириш</t>
  </si>
  <si>
    <t>9114084/9225627</t>
  </si>
  <si>
    <t>OOO "Fair-service-system"</t>
  </si>
  <si>
    <t>Тонер</t>
  </si>
  <si>
    <t>9153356/9292108</t>
  </si>
  <si>
    <t>ЧП "SyTeCo"</t>
  </si>
  <si>
    <t>9153346/9292131</t>
  </si>
  <si>
    <t>9153331/9292147</t>
  </si>
  <si>
    <t>9153336/9292148</t>
  </si>
  <si>
    <t>Ластик</t>
  </si>
  <si>
    <t>9174718/9325199</t>
  </si>
  <si>
    <t>OOO "KANS SHOP"</t>
  </si>
  <si>
    <t>Сим (провод)</t>
  </si>
  <si>
    <t>9192774/9351812</t>
  </si>
  <si>
    <t>OOO "Bunyodbek dunyo chiroqlari"</t>
  </si>
  <si>
    <t>метр</t>
  </si>
  <si>
    <t>9192882/9352042</t>
  </si>
  <si>
    <t>Счетчик</t>
  </si>
  <si>
    <t>9196109/9355941</t>
  </si>
  <si>
    <t>OOO "Nurafshon oʻlchov xizmat"</t>
  </si>
  <si>
    <t xml:space="preserve">шина </t>
  </si>
  <si>
    <t>9213289/9394513</t>
  </si>
  <si>
    <t>ЧП "LUCKRAY"</t>
  </si>
  <si>
    <t>Шахмат доскаси</t>
  </si>
  <si>
    <t>9216772/9399594</t>
  </si>
  <si>
    <t>"OROM" МЧЖ</t>
  </si>
  <si>
    <t>Энергоаккумулятор</t>
  </si>
  <si>
    <t>9216800/9399931</t>
  </si>
  <si>
    <t>ЧП "The silk road urgench"</t>
  </si>
  <si>
    <t>9216796/9400090</t>
  </si>
  <si>
    <t>OOO "INO-PARTS"</t>
  </si>
  <si>
    <t>Телефон аппарати</t>
  </si>
  <si>
    <t>9221284/9404021</t>
  </si>
  <si>
    <t>Бўз мато</t>
  </si>
  <si>
    <t>9233479/9419799</t>
  </si>
  <si>
    <t>OOO "Appolon trade silver"</t>
  </si>
  <si>
    <t>Баннер</t>
  </si>
  <si>
    <t>Миллий дўкон</t>
  </si>
  <si>
    <t>3249285/7819969</t>
  </si>
  <si>
    <t>ЯТТ "Baxromov A X"</t>
  </si>
  <si>
    <t>Бейдж</t>
  </si>
  <si>
    <t>3250548/7822806</t>
  </si>
  <si>
    <t>EAST CARAVAN TEX</t>
  </si>
  <si>
    <t>Полиграфик махсулотлар</t>
  </si>
  <si>
    <t>3260901/7839325</t>
  </si>
  <si>
    <t>OOO "Muhammad Poligraf"</t>
  </si>
  <si>
    <t>3268822/7856524</t>
  </si>
  <si>
    <t>"Gold raynal plus" МЧЖ</t>
  </si>
  <si>
    <t>Саноат ускуналарига техник хизмат кўрсатиш</t>
  </si>
  <si>
    <t>3279023/7874552</t>
  </si>
  <si>
    <t>ЧП "Victorious Group Garant"</t>
  </si>
  <si>
    <t>Ахборот технологиялари дастурий таъминоти</t>
  </si>
  <si>
    <t>9301217/9497407</t>
  </si>
  <si>
    <t>МЧЖ "Agile"</t>
  </si>
  <si>
    <t>Корпоратив совғалар</t>
  </si>
  <si>
    <t>9312208/9510958</t>
  </si>
  <si>
    <t>OOO "Mega grand trust savdo"</t>
  </si>
  <si>
    <t>Термос</t>
  </si>
  <si>
    <t>9312213/9511077</t>
  </si>
  <si>
    <t>ЯТТ "Rasulov A A"</t>
  </si>
  <si>
    <t>Швабра</t>
  </si>
  <si>
    <t>9336460/9537712</t>
  </si>
  <si>
    <t>ХК "Building services"</t>
  </si>
  <si>
    <t>Чанг чўткаси</t>
  </si>
  <si>
    <t>9336966/9538182</t>
  </si>
  <si>
    <t>Смеситель</t>
  </si>
  <si>
    <t>9338007/9538645</t>
  </si>
  <si>
    <t>МЧЖ "NUR-NSS"</t>
  </si>
  <si>
    <t>Дока</t>
  </si>
  <si>
    <t>9337632/9538726</t>
  </si>
  <si>
    <t>ООО "Jaxongir yuksak savdo kelajagi"</t>
  </si>
  <si>
    <t>Ойна ювиш чўткаси</t>
  </si>
  <si>
    <t>9337368/9538906</t>
  </si>
  <si>
    <t>ООО "KANS SHOP"</t>
  </si>
  <si>
    <t>Супурги</t>
  </si>
  <si>
    <t>9337397/9538953</t>
  </si>
  <si>
    <t>Счетчик давлат текшируви</t>
  </si>
  <si>
    <t>9343929/9547550</t>
  </si>
  <si>
    <t>9361651/9559488</t>
  </si>
  <si>
    <t>ООО "Masterskaya pechati"</t>
  </si>
  <si>
    <t>9361648/9559789</t>
  </si>
  <si>
    <t>МЧЖ "Grand Musaffo Savdo Servis"</t>
  </si>
  <si>
    <t>Тозалаш воситаси</t>
  </si>
  <si>
    <t>9383387/9580968</t>
  </si>
  <si>
    <t>Якка тартибдаги тадбиркор</t>
  </si>
  <si>
    <t>Сифон</t>
  </si>
  <si>
    <t>9383443/9581037</t>
  </si>
  <si>
    <t>ООО "Nodirbek smart-service"</t>
  </si>
  <si>
    <t>Суюқ совун</t>
  </si>
  <si>
    <t>9383395/9581068</t>
  </si>
  <si>
    <t>ООО "Future stimul Trade"</t>
  </si>
  <si>
    <t>Пол ювиш латаси (метр)</t>
  </si>
  <si>
    <t>9383403/9581070</t>
  </si>
  <si>
    <t>ООО "Sultonbek Ibrohimbek Sulton"</t>
  </si>
  <si>
    <t>қадоқ</t>
  </si>
  <si>
    <t>Сантехника шланги</t>
  </si>
  <si>
    <t>9383457/9581098</t>
  </si>
  <si>
    <t>Механизм</t>
  </si>
  <si>
    <t>9383487/9581118</t>
  </si>
  <si>
    <t>ЯТТ "Bobomurodov R A"</t>
  </si>
  <si>
    <t>Хожатхона қоғози</t>
  </si>
  <si>
    <t>9383379/9581119</t>
  </si>
  <si>
    <t>"Falcon line" XK</t>
  </si>
  <si>
    <t>пачка</t>
  </si>
  <si>
    <t>Қулф</t>
  </si>
  <si>
    <t>9383466/9581123</t>
  </si>
  <si>
    <t>"New winner forish" XK</t>
  </si>
  <si>
    <t>Сувиситгич</t>
  </si>
  <si>
    <t>9383429/9581158</t>
  </si>
  <si>
    <t>"Ekvator-market" МЧЖ</t>
  </si>
  <si>
    <t>9383450/9581161</t>
  </si>
  <si>
    <t>Котта супурги</t>
  </si>
  <si>
    <t>9383489/9581172</t>
  </si>
  <si>
    <t>МЧЖ "Dangʻara-polispektr"</t>
  </si>
  <si>
    <t>Электрочойнак</t>
  </si>
  <si>
    <t>9383862/9581385</t>
  </si>
  <si>
    <t>Muhammad Usmon Mega Story mont</t>
  </si>
  <si>
    <t>шарбат чиқаргич</t>
  </si>
  <si>
    <t>9383871/9581397</t>
  </si>
  <si>
    <t>ЧП "Xoz Shop Market"</t>
  </si>
  <si>
    <t>Браслет (MI Band 4)</t>
  </si>
  <si>
    <t>9386390/9585006</t>
  </si>
  <si>
    <t>OOO "Universal Bussines Partner"</t>
  </si>
  <si>
    <t>9386429/9585955</t>
  </si>
  <si>
    <t>9392429/9591108</t>
  </si>
  <si>
    <t>ООО "Jaumkans Paper"</t>
  </si>
  <si>
    <t>9393444/9591681</t>
  </si>
  <si>
    <t>МЧЖ "Poytaxt baraka plus"</t>
  </si>
  <si>
    <t>Счетчик ўрнатиш</t>
  </si>
  <si>
    <t>3311653/7928887</t>
  </si>
  <si>
    <t>"SUVOLCHGICHXIZMATI" УК</t>
  </si>
  <si>
    <t>3330766/7962149</t>
  </si>
  <si>
    <t>3330762/7962244</t>
  </si>
  <si>
    <t>Фелъдъегерлик хизмати</t>
  </si>
  <si>
    <t>Бюджет</t>
  </si>
  <si>
    <t>Единый пост</t>
  </si>
  <si>
    <t>ГФС ГКСИ и ТТРУз</t>
  </si>
  <si>
    <t>Е-хат</t>
  </si>
  <si>
    <t>ООО Единый интегратор UZINFOCOM</t>
  </si>
  <si>
    <t>Марка</t>
  </si>
  <si>
    <t>Ўзбекистон почтаси АЖ</t>
  </si>
  <si>
    <t>СП ООО Пахтакор</t>
  </si>
  <si>
    <t xml:space="preserve"> тест ўтказиш учун бино ижараси</t>
  </si>
  <si>
    <t>УРМВ Ғалаба боғи</t>
  </si>
  <si>
    <t>Ботаника боғи</t>
  </si>
  <si>
    <t>Махсус алоқа хизмати</t>
  </si>
  <si>
    <t>383/Ц</t>
  </si>
  <si>
    <t>Республика махсус алоқа боғламаси</t>
  </si>
  <si>
    <t>ПП-4328 21.05.2019й., УП-4699 от 28.04.2020й</t>
  </si>
  <si>
    <t>Биллинг тизими тушумлари</t>
  </si>
  <si>
    <t>Фонд развития информационных технологий</t>
  </si>
  <si>
    <t>13/а</t>
  </si>
  <si>
    <t>Бунёдкор стадиони</t>
  </si>
  <si>
    <t>Малака ошириш</t>
  </si>
  <si>
    <t>ЎзР Адлия вазирлиги юристлар малакасини ошириш</t>
  </si>
  <si>
    <t>киши</t>
  </si>
  <si>
    <t>Совуқ сув</t>
  </si>
  <si>
    <t>ягона етказиб берувчи</t>
  </si>
  <si>
    <t>ООО Тошкент шаҳар сув таъминоти</t>
  </si>
  <si>
    <t>куб метр</t>
  </si>
  <si>
    <t>Аутсорсинг хизмати</t>
  </si>
  <si>
    <t>259-К</t>
  </si>
  <si>
    <t>ООО Top contakt</t>
  </si>
  <si>
    <t>109-В</t>
  </si>
  <si>
    <t>My.dtm.uz сайтини экспертизадан ўтказиш</t>
  </si>
  <si>
    <t>Ўқишни кўчириш бўйича 50%</t>
  </si>
  <si>
    <t>Конкурс</t>
  </si>
  <si>
    <t>Протокол №2 от 26.07.21, хат 4/20-5/51 25.09.21.</t>
  </si>
  <si>
    <t>Тўғридан тўғри</t>
  </si>
  <si>
    <t>ЎзР О ва ЎМТВ ҳузуридаги таълим муасс.электрон таълимни жорий этиш маркази</t>
  </si>
  <si>
    <t>ООО BASILIC</t>
  </si>
  <si>
    <t>Е-182</t>
  </si>
  <si>
    <t>AKFA DREAM WORLD</t>
  </si>
  <si>
    <t>AKADEM FOOD OOO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</si>
  <si>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</si>
  <si>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</si>
  <si>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</si>
  <si>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</si>
  <si>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</si>
  <si>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</si>
  <si>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</si>
  <si>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</si>
  <si>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</si>
  <si>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</si>
  <si>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</si>
  <si>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</si>
  <si>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</si>
  <si>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</si>
  <si>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</si>
  <si>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</si>
  <si>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</si>
  <si>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Иссиқлик счетчиги техник хизмати</t>
  </si>
  <si>
    <t xml:space="preserve">Ўзбекистон Республикасининг Давлат бюджети,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</si>
</sst>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5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4" fillId="0" borderId="0"/>
    <xf numFmtId="0" fontId="29" fillId="0" borderId="0"/>
  </cellStyleXfs>
  <cellXfs count="213">
    <xf numFmtId="0" fontId="0" fillId="0" borderId="0" xfId="0"/>
    <xf numFmtId="3" fontId="1" fillId="0" borderId="0" xfId="0" applyNumberFormat="1" applyFont="1" applyAlignment="1">
      <alignment vertical="top" wrapText="1"/>
    </xf>
    <xf numFmtId="3" fontId="2" fillId="0" borderId="0" xfId="0" applyNumberFormat="1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3" fontId="5" fillId="0" borderId="0" xfId="0" applyNumberFormat="1" applyFont="1" applyAlignment="1">
      <alignment horizontal="right" vertical="top" wrapText="1"/>
    </xf>
    <xf numFmtId="3" fontId="4" fillId="0" borderId="0" xfId="0" applyNumberFormat="1" applyFont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4" fillId="0" borderId="0" xfId="0" applyNumberFormat="1" applyFont="1" applyAlignment="1">
      <alignment horizontal="left" vertical="top" wrapText="1"/>
    </xf>
    <xf numFmtId="0" fontId="7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left" vertical="top" wrapText="1"/>
    </xf>
    <xf numFmtId="3" fontId="4" fillId="0" borderId="0" xfId="0" applyNumberFormat="1" applyFont="1" applyFill="1" applyAlignment="1">
      <alignment vertical="top" wrapText="1"/>
    </xf>
    <xf numFmtId="3" fontId="5" fillId="0" borderId="0" xfId="0" applyNumberFormat="1" applyFont="1" applyFill="1" applyAlignment="1">
      <alignment horizontal="center" vertical="top" wrapText="1"/>
    </xf>
    <xf numFmtId="3" fontId="2" fillId="0" borderId="0" xfId="0" applyNumberFormat="1" applyFont="1" applyFill="1" applyAlignment="1">
      <alignment horizontal="center" vertical="top" wrapText="1"/>
    </xf>
    <xf numFmtId="3" fontId="5" fillId="0" borderId="0" xfId="0" applyNumberFormat="1" applyFont="1" applyFill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top" wrapText="1"/>
    </xf>
    <xf numFmtId="3" fontId="3" fillId="0" borderId="0" xfId="0" applyNumberFormat="1" applyFont="1" applyAlignment="1">
      <alignment horizontal="right" vertical="top" wrapText="1"/>
    </xf>
    <xf numFmtId="3" fontId="8" fillId="0" borderId="0" xfId="0" applyNumberFormat="1" applyFont="1" applyAlignment="1">
      <alignment horizontal="left" vertical="top" wrapText="1"/>
    </xf>
    <xf numFmtId="3" fontId="13" fillId="0" borderId="0" xfId="0" applyNumberFormat="1" applyFont="1" applyAlignment="1">
      <alignment horizontal="left" vertical="top" wrapText="1"/>
    </xf>
    <xf numFmtId="3" fontId="8" fillId="0" borderId="1" xfId="0" applyNumberFormat="1" applyFont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3" fontId="11" fillId="0" borderId="0" xfId="0" applyNumberFormat="1" applyFont="1" applyFill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vertical="top" wrapText="1"/>
    </xf>
    <xf numFmtId="0" fontId="19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left" vertical="center"/>
    </xf>
    <xf numFmtId="164" fontId="20" fillId="0" borderId="13" xfId="0" applyNumberFormat="1" applyFont="1" applyFill="1" applyBorder="1" applyAlignment="1">
      <alignment horizontal="right" vertical="center"/>
    </xf>
    <xf numFmtId="0" fontId="18" fillId="0" borderId="9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left" vertical="center" wrapText="1" indent="1"/>
    </xf>
    <xf numFmtId="3" fontId="2" fillId="0" borderId="6" xfId="0" applyNumberFormat="1" applyFont="1" applyBorder="1" applyAlignment="1">
      <alignment horizontal="left" vertical="center" wrapText="1" indent="1"/>
    </xf>
    <xf numFmtId="3" fontId="2" fillId="0" borderId="7" xfId="0" applyNumberFormat="1" applyFont="1" applyBorder="1" applyAlignment="1">
      <alignment horizontal="left" vertical="center" wrapText="1" indent="1"/>
    </xf>
    <xf numFmtId="3" fontId="12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top" wrapText="1"/>
    </xf>
    <xf numFmtId="3" fontId="4" fillId="0" borderId="0" xfId="0" applyNumberFormat="1" applyFont="1" applyAlignment="1">
      <alignment horizontal="left" vertical="top"/>
    </xf>
    <xf numFmtId="3" fontId="4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5" fillId="0" borderId="8" xfId="0" applyNumberFormat="1" applyFont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5" fillId="0" borderId="17" xfId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17" xfId="0" applyFont="1" applyBorder="1" applyAlignment="1">
      <alignment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 indent="1"/>
    </xf>
    <xf numFmtId="0" fontId="2" fillId="0" borderId="17" xfId="0" applyFont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2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 indent="1"/>
    </xf>
    <xf numFmtId="3" fontId="12" fillId="0" borderId="0" xfId="0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8" fillId="0" borderId="17" xfId="0" applyFont="1" applyBorder="1"/>
    <xf numFmtId="0" fontId="26" fillId="0" borderId="17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left" vertical="center"/>
    </xf>
    <xf numFmtId="164" fontId="28" fillId="0" borderId="17" xfId="0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horizontal="center" vertical="center" wrapText="1"/>
    </xf>
    <xf numFmtId="0" fontId="5" fillId="0" borderId="17" xfId="2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top" wrapText="1"/>
    </xf>
    <xf numFmtId="0" fontId="4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left" vertical="top" wrapText="1"/>
    </xf>
    <xf numFmtId="3" fontId="5" fillId="0" borderId="18" xfId="0" applyNumberFormat="1" applyFont="1" applyFill="1" applyBorder="1" applyAlignment="1">
      <alignment horizontal="center" vertical="top" wrapText="1"/>
    </xf>
    <xf numFmtId="3" fontId="2" fillId="0" borderId="3" xfId="0" applyNumberFormat="1" applyFont="1" applyBorder="1" applyAlignment="1">
      <alignment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vertical="center"/>
    </xf>
    <xf numFmtId="0" fontId="25" fillId="0" borderId="18" xfId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left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top" wrapText="1"/>
    </xf>
    <xf numFmtId="3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center" wrapText="1" inden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left" vertical="center" wrapText="1" indent="1"/>
    </xf>
    <xf numFmtId="3" fontId="2" fillId="0" borderId="4" xfId="0" applyNumberFormat="1" applyFont="1" applyBorder="1" applyAlignment="1">
      <alignment horizontal="left" vertical="center" wrapText="1" indent="1"/>
    </xf>
    <xf numFmtId="3" fontId="2" fillId="0" borderId="3" xfId="0" applyNumberFormat="1" applyFont="1" applyBorder="1" applyAlignment="1">
      <alignment horizontal="left" vertical="center" wrapText="1" indent="1"/>
    </xf>
    <xf numFmtId="3" fontId="5" fillId="0" borderId="0" xfId="0" applyNumberFormat="1" applyFont="1" applyFill="1" applyAlignment="1">
      <alignment horizontal="center" vertical="center" wrapText="1"/>
    </xf>
    <xf numFmtId="3" fontId="11" fillId="0" borderId="0" xfId="0" applyNumberFormat="1" applyFont="1" applyFill="1" applyAlignment="1">
      <alignment horizontal="left" vertical="center" wrapText="1" indent="1"/>
    </xf>
    <xf numFmtId="3" fontId="15" fillId="0" borderId="2" xfId="0" applyNumberFormat="1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9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3" fontId="16" fillId="0" borderId="0" xfId="0" applyNumberFormat="1" applyFont="1" applyFill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30" fillId="0" borderId="0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indent="1"/>
    </xf>
    <xf numFmtId="3" fontId="9" fillId="0" borderId="1" xfId="0" applyNumberFormat="1" applyFont="1" applyBorder="1" applyAlignment="1">
      <alignment horizontal="center" vertical="center" wrapText="1"/>
    </xf>
    <xf numFmtId="3" fontId="23" fillId="0" borderId="8" xfId="0" applyNumberFormat="1" applyFont="1" applyBorder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9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left" vertical="top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top" wrapText="1"/>
    </xf>
    <xf numFmtId="3" fontId="22" fillId="0" borderId="14" xfId="0" applyNumberFormat="1" applyFont="1" applyBorder="1" applyAlignment="1">
      <alignment horizontal="center" vertical="top" wrapText="1"/>
    </xf>
    <xf numFmtId="3" fontId="22" fillId="0" borderId="9" xfId="0" applyNumberFormat="1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_2012 йил иш режаси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51911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276225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3059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76200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11553825" y="762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9321248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354910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841810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248769</xdr:colOff>
      <xdr:row>1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10716744" y="1000125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378278</xdr:colOff>
      <xdr:row>0</xdr:row>
      <xdr:rowOff>190500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5414171" y="19050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F0"/>
    <pageSetUpPr fitToPage="1"/>
  </sheetPr>
  <dimension ref="A1:AD23"/>
  <sheetViews>
    <sheetView tabSelected="1" zoomScale="70" zoomScaleNormal="70" zoomScaleSheetLayoutView="100" workbookViewId="0">
      <pane xSplit="2" ySplit="11" topLeftCell="C22" activePane="bottomRight" state="frozen"/>
      <selection activeCell="F9" sqref="F9"/>
      <selection pane="topRight" activeCell="F9" sqref="F9"/>
      <selection pane="bottomLeft" activeCell="F9" sqref="F9"/>
      <selection pane="bottomRight" activeCell="E30" sqref="E30"/>
    </sheetView>
  </sheetViews>
  <sheetFormatPr defaultColWidth="9.140625" defaultRowHeight="18.75" x14ac:dyDescent="0.3"/>
  <cols>
    <col min="1" max="1" width="6.7109375" style="6" customWidth="1"/>
    <col min="2" max="2" width="53.140625" style="6" customWidth="1"/>
    <col min="3" max="6" width="20.7109375" style="6" customWidth="1"/>
    <col min="7" max="7" width="32.85546875" style="6" customWidth="1"/>
    <col min="8" max="18" width="15.7109375" style="6" customWidth="1"/>
    <col min="19" max="30" width="9.140625" style="6"/>
    <col min="31" max="16384" width="9.140625" style="8"/>
  </cols>
  <sheetData>
    <row r="1" spans="1:11" ht="75" customHeight="1" x14ac:dyDescent="0.3">
      <c r="F1" s="131" t="s">
        <v>85</v>
      </c>
      <c r="G1" s="132"/>
    </row>
    <row r="2" spans="1:11" x14ac:dyDescent="0.3">
      <c r="F2" s="133"/>
      <c r="G2" s="133"/>
    </row>
    <row r="3" spans="1:11" ht="4.5" customHeight="1" x14ac:dyDescent="0.3">
      <c r="F3" s="133"/>
      <c r="G3" s="133"/>
    </row>
    <row r="4" spans="1:11" x14ac:dyDescent="0.3">
      <c r="F4" s="133"/>
      <c r="G4" s="133"/>
    </row>
    <row r="5" spans="1:11" ht="3.75" customHeight="1" x14ac:dyDescent="0.3"/>
    <row r="6" spans="1:11" ht="57.6" customHeight="1" x14ac:dyDescent="0.3">
      <c r="A6" s="136" t="s">
        <v>258</v>
      </c>
      <c r="B6" s="136"/>
      <c r="C6" s="136"/>
      <c r="D6" s="136"/>
      <c r="E6" s="136"/>
      <c r="F6" s="136"/>
      <c r="G6" s="136"/>
    </row>
    <row r="7" spans="1:11" x14ac:dyDescent="0.3">
      <c r="A7" s="137" t="s">
        <v>12</v>
      </c>
      <c r="B7" s="137"/>
      <c r="C7" s="137"/>
      <c r="D7" s="137"/>
      <c r="E7" s="137"/>
      <c r="F7" s="137"/>
      <c r="G7" s="137"/>
    </row>
    <row r="8" spans="1:11" x14ac:dyDescent="0.3">
      <c r="G8" s="9"/>
    </row>
    <row r="9" spans="1:11" ht="32.450000000000003" customHeight="1" x14ac:dyDescent="0.3">
      <c r="A9" s="138" t="s">
        <v>13</v>
      </c>
      <c r="B9" s="138" t="s">
        <v>257</v>
      </c>
      <c r="C9" s="138" t="s">
        <v>0</v>
      </c>
      <c r="D9" s="138"/>
      <c r="E9" s="138"/>
      <c r="F9" s="138"/>
      <c r="G9" s="138"/>
      <c r="H9" s="10"/>
      <c r="I9" s="10"/>
      <c r="J9" s="10"/>
      <c r="K9" s="10"/>
    </row>
    <row r="10" spans="1:11" x14ac:dyDescent="0.3">
      <c r="A10" s="138"/>
      <c r="B10" s="138"/>
      <c r="C10" s="138" t="s">
        <v>5</v>
      </c>
      <c r="D10" s="138" t="s">
        <v>1</v>
      </c>
      <c r="E10" s="138"/>
      <c r="F10" s="138"/>
      <c r="G10" s="138"/>
    </row>
    <row r="11" spans="1:11" ht="112.5" x14ac:dyDescent="0.3">
      <c r="A11" s="138"/>
      <c r="B11" s="138"/>
      <c r="C11" s="138"/>
      <c r="D11" s="7" t="s">
        <v>2</v>
      </c>
      <c r="E11" s="61" t="s">
        <v>92</v>
      </c>
      <c r="F11" s="7" t="s">
        <v>3</v>
      </c>
      <c r="G11" s="7" t="s">
        <v>4</v>
      </c>
    </row>
    <row r="12" spans="1:11" ht="45" customHeight="1" x14ac:dyDescent="0.3">
      <c r="A12" s="15">
        <v>1</v>
      </c>
      <c r="B12" s="16" t="s">
        <v>174</v>
      </c>
      <c r="C12" s="27">
        <f>+D12+E12+F12+G12</f>
        <v>2449062.2999999998</v>
      </c>
      <c r="D12" s="15">
        <v>1354317.2</v>
      </c>
      <c r="E12" s="15">
        <v>351050.2</v>
      </c>
      <c r="F12" s="15">
        <f>743413.4+281.5</f>
        <v>743694.9</v>
      </c>
      <c r="G12" s="17"/>
    </row>
    <row r="13" spans="1:11" ht="58.5" customHeight="1" x14ac:dyDescent="0.3">
      <c r="A13" s="18">
        <f>+A12+1</f>
        <v>2</v>
      </c>
      <c r="B13" s="19" t="s">
        <v>173</v>
      </c>
      <c r="C13" s="27">
        <f>+D13+E13+F13+G13</f>
        <v>273408</v>
      </c>
      <c r="D13" s="18">
        <v>199206.3</v>
      </c>
      <c r="E13" s="18">
        <v>46201.2</v>
      </c>
      <c r="F13" s="18">
        <v>28000.5</v>
      </c>
      <c r="G13" s="20"/>
    </row>
    <row r="14" spans="1:11" ht="45" customHeight="1" x14ac:dyDescent="0.3">
      <c r="A14" s="18">
        <v>3</v>
      </c>
      <c r="B14" s="19" t="s">
        <v>175</v>
      </c>
      <c r="C14" s="27">
        <f>+D14+E14+F14+G14</f>
        <v>109869.7</v>
      </c>
      <c r="D14" s="18">
        <v>75674.600000000006</v>
      </c>
      <c r="E14" s="18">
        <v>19342.7</v>
      </c>
      <c r="F14" s="18">
        <v>14852.4</v>
      </c>
      <c r="G14" s="20"/>
    </row>
    <row r="15" spans="1:11" ht="45" customHeight="1" x14ac:dyDescent="0.3">
      <c r="A15" s="18">
        <v>4</v>
      </c>
      <c r="B15" s="19" t="s">
        <v>176</v>
      </c>
      <c r="C15" s="27">
        <f>+D15+E15+F15+G15</f>
        <v>2373991.7999999998</v>
      </c>
      <c r="D15" s="18">
        <v>719238.5</v>
      </c>
      <c r="E15" s="18">
        <v>113444.2</v>
      </c>
      <c r="F15" s="18">
        <v>1541309.1</v>
      </c>
      <c r="G15" s="20"/>
    </row>
    <row r="16" spans="1:11" ht="45" customHeight="1" x14ac:dyDescent="0.3">
      <c r="A16" s="18">
        <v>5</v>
      </c>
      <c r="B16" s="19" t="s">
        <v>177</v>
      </c>
      <c r="C16" s="27">
        <f>+D16+E16+F16+G16</f>
        <v>46428.9</v>
      </c>
      <c r="D16" s="18"/>
      <c r="E16" s="18"/>
      <c r="F16" s="18">
        <v>40024.1</v>
      </c>
      <c r="G16" s="18">
        <v>6404.8</v>
      </c>
    </row>
    <row r="17" spans="1:30" ht="45" customHeight="1" x14ac:dyDescent="0.3">
      <c r="A17" s="18">
        <v>6</v>
      </c>
      <c r="B17" s="19" t="s">
        <v>178</v>
      </c>
      <c r="C17" s="27">
        <f>+D17+E17+F17</f>
        <v>152822.5</v>
      </c>
      <c r="D17" s="18">
        <v>111283.9</v>
      </c>
      <c r="E17" s="18">
        <v>28543.200000000001</v>
      </c>
      <c r="F17" s="18">
        <v>12995.4</v>
      </c>
      <c r="G17" s="20"/>
    </row>
    <row r="18" spans="1:30" ht="45" customHeight="1" x14ac:dyDescent="0.3">
      <c r="A18" s="18">
        <v>7</v>
      </c>
      <c r="B18" s="19" t="s">
        <v>245</v>
      </c>
      <c r="C18" s="27">
        <f>+D18+E18+F18</f>
        <v>125075.4</v>
      </c>
      <c r="D18" s="18">
        <v>93071.7</v>
      </c>
      <c r="E18" s="18">
        <v>23224.6</v>
      </c>
      <c r="F18" s="18">
        <v>8779.1</v>
      </c>
      <c r="G18" s="20"/>
    </row>
    <row r="19" spans="1:30" ht="28.5" hidden="1" customHeight="1" x14ac:dyDescent="0.3">
      <c r="A19" s="18" t="e">
        <f>+#REF!+1</f>
        <v>#REF!</v>
      </c>
      <c r="B19" s="19"/>
      <c r="C19" s="28"/>
      <c r="D19" s="18"/>
      <c r="E19" s="18"/>
      <c r="F19" s="18"/>
      <c r="G19" s="20"/>
    </row>
    <row r="20" spans="1:30" ht="28.5" hidden="1" customHeight="1" x14ac:dyDescent="0.3">
      <c r="A20" s="18" t="e">
        <f t="shared" ref="A20:A21" si="0">+A19+1</f>
        <v>#REF!</v>
      </c>
      <c r="B20" s="19"/>
      <c r="C20" s="28"/>
      <c r="D20" s="18"/>
      <c r="E20" s="18"/>
      <c r="F20" s="18"/>
      <c r="G20" s="20"/>
    </row>
    <row r="21" spans="1:30" ht="28.5" hidden="1" customHeight="1" x14ac:dyDescent="0.3">
      <c r="A21" s="18" t="e">
        <f t="shared" si="0"/>
        <v>#REF!</v>
      </c>
      <c r="B21" s="19"/>
      <c r="C21" s="28"/>
      <c r="D21" s="18"/>
      <c r="E21" s="18"/>
      <c r="F21" s="18"/>
      <c r="G21" s="20"/>
    </row>
    <row r="22" spans="1:30" ht="46.5" customHeight="1" x14ac:dyDescent="0.3">
      <c r="A22" s="21" t="s">
        <v>25</v>
      </c>
      <c r="B22" s="23" t="s">
        <v>259</v>
      </c>
      <c r="C22" s="29">
        <v>7315754</v>
      </c>
      <c r="D22" s="21">
        <v>4797199</v>
      </c>
      <c r="E22" s="21">
        <v>1245096</v>
      </c>
      <c r="F22" s="21">
        <v>1273459</v>
      </c>
      <c r="G22" s="21">
        <v>0</v>
      </c>
    </row>
    <row r="23" spans="1:30" s="14" customFormat="1" ht="28.5" customHeight="1" x14ac:dyDescent="0.3">
      <c r="A23" s="134" t="s">
        <v>19</v>
      </c>
      <c r="B23" s="135"/>
      <c r="C23" s="29">
        <v>7315754</v>
      </c>
      <c r="D23" s="21">
        <v>4797199</v>
      </c>
      <c r="E23" s="21">
        <v>1245096</v>
      </c>
      <c r="F23" s="21">
        <v>1273459</v>
      </c>
      <c r="G23" s="21">
        <v>0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</sheetData>
  <mergeCells count="12">
    <mergeCell ref="F1:G1"/>
    <mergeCell ref="F2:G2"/>
    <mergeCell ref="F3:G3"/>
    <mergeCell ref="F4:G4"/>
    <mergeCell ref="A23:B23"/>
    <mergeCell ref="A6:G6"/>
    <mergeCell ref="A7:G7"/>
    <mergeCell ref="A9:A11"/>
    <mergeCell ref="B9:B11"/>
    <mergeCell ref="C9:G9"/>
    <mergeCell ref="C10:C11"/>
    <mergeCell ref="D10:G10"/>
  </mergeCells>
  <printOptions horizontalCentered="1"/>
  <pageMargins left="0.19685039370078741" right="0.19685039370078741" top="0.19685039370078741" bottom="0.19685039370078741" header="0" footer="0"/>
  <pageSetup paperSize="9"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6"/>
  <sheetViews>
    <sheetView view="pageBreakPreview" zoomScaleNormal="100" zoomScaleSheetLayoutView="100" workbookViewId="0">
      <selection activeCell="F9" sqref="F9"/>
    </sheetView>
  </sheetViews>
  <sheetFormatPr defaultRowHeight="15" x14ac:dyDescent="0.25"/>
  <cols>
    <col min="1" max="1" width="6" style="46" customWidth="1"/>
    <col min="2" max="3" width="11.5703125" style="46" bestFit="1" customWidth="1"/>
    <col min="4" max="4" width="14.42578125" style="46" customWidth="1"/>
    <col min="5" max="5" width="16" style="46" bestFit="1" customWidth="1"/>
    <col min="6" max="6" width="15.28515625" style="46" bestFit="1" customWidth="1"/>
    <col min="7" max="7" width="13.7109375" style="46" customWidth="1"/>
    <col min="8" max="8" width="14.5703125" style="46" customWidth="1"/>
    <col min="9" max="9" width="12.28515625" style="46" customWidth="1"/>
    <col min="10" max="10" width="12.7109375" style="46" customWidth="1"/>
    <col min="11" max="11" width="12" style="46" customWidth="1"/>
    <col min="12" max="12" width="14.85546875" style="46" customWidth="1"/>
    <col min="13" max="16384" width="9.140625" style="46"/>
  </cols>
  <sheetData>
    <row r="1" spans="1:18" ht="63.75" customHeight="1" x14ac:dyDescent="0.25">
      <c r="I1" s="185" t="s">
        <v>219</v>
      </c>
      <c r="J1" s="185"/>
      <c r="K1" s="185"/>
      <c r="L1" s="185"/>
    </row>
    <row r="4" spans="1:18" ht="48" customHeight="1" x14ac:dyDescent="0.25">
      <c r="A4" s="179" t="s">
        <v>220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6" spans="1:18" x14ac:dyDescent="0.25">
      <c r="A6" s="183" t="s">
        <v>13</v>
      </c>
      <c r="B6" s="183" t="s">
        <v>221</v>
      </c>
      <c r="C6" s="183" t="s">
        <v>222</v>
      </c>
      <c r="D6" s="183" t="s">
        <v>223</v>
      </c>
      <c r="E6" s="183" t="s">
        <v>224</v>
      </c>
      <c r="F6" s="183" t="s">
        <v>225</v>
      </c>
      <c r="G6" s="183" t="s">
        <v>226</v>
      </c>
      <c r="H6" s="183" t="s">
        <v>227</v>
      </c>
      <c r="I6" s="180" t="s">
        <v>228</v>
      </c>
      <c r="J6" s="181"/>
      <c r="K6" s="182"/>
      <c r="L6" s="183" t="s">
        <v>229</v>
      </c>
      <c r="M6" s="100"/>
      <c r="N6" s="100"/>
      <c r="O6" s="100"/>
      <c r="P6" s="100"/>
      <c r="Q6" s="100"/>
      <c r="R6" s="100"/>
    </row>
    <row r="7" spans="1:18" ht="28.5" x14ac:dyDescent="0.25">
      <c r="A7" s="184"/>
      <c r="B7" s="184"/>
      <c r="C7" s="184"/>
      <c r="D7" s="184"/>
      <c r="E7" s="184"/>
      <c r="F7" s="184"/>
      <c r="G7" s="184"/>
      <c r="H7" s="184"/>
      <c r="I7" s="97" t="s">
        <v>230</v>
      </c>
      <c r="J7" s="97" t="s">
        <v>231</v>
      </c>
      <c r="K7" s="97" t="s">
        <v>232</v>
      </c>
      <c r="L7" s="184"/>
      <c r="M7" s="100"/>
      <c r="N7" s="100"/>
      <c r="O7" s="100"/>
      <c r="P7" s="100"/>
      <c r="Q7" s="100"/>
      <c r="R7" s="100"/>
    </row>
    <row r="8" spans="1:18" x14ac:dyDescent="0.25">
      <c r="A8" s="101"/>
      <c r="B8" s="101"/>
      <c r="C8" s="101"/>
      <c r="D8" s="87"/>
      <c r="E8" s="87"/>
      <c r="F8" s="87"/>
      <c r="G8" s="87"/>
      <c r="H8" s="87"/>
      <c r="I8" s="87"/>
      <c r="J8" s="87"/>
      <c r="K8" s="87"/>
      <c r="L8" s="87"/>
      <c r="M8" s="100"/>
      <c r="N8" s="100"/>
      <c r="O8" s="100"/>
      <c r="P8" s="100"/>
      <c r="Q8" s="100"/>
      <c r="R8" s="100"/>
    </row>
    <row r="9" spans="1:18" x14ac:dyDescent="0.25">
      <c r="A9" s="101"/>
      <c r="B9" s="101"/>
      <c r="C9" s="101"/>
      <c r="D9" s="87"/>
      <c r="E9" s="87"/>
      <c r="F9" s="87"/>
      <c r="G9" s="87"/>
      <c r="H9" s="87"/>
      <c r="I9" s="87"/>
      <c r="J9" s="87"/>
      <c r="K9" s="87"/>
      <c r="L9" s="87"/>
      <c r="M9" s="100"/>
      <c r="N9" s="100"/>
      <c r="O9" s="100"/>
      <c r="P9" s="100"/>
      <c r="Q9" s="100"/>
      <c r="R9" s="100"/>
    </row>
    <row r="10" spans="1:18" x14ac:dyDescent="0.25">
      <c r="A10" s="101"/>
      <c r="B10" s="101"/>
      <c r="C10" s="101"/>
      <c r="D10" s="87"/>
      <c r="E10" s="87"/>
      <c r="F10" s="87"/>
      <c r="G10" s="87"/>
      <c r="H10" s="87"/>
      <c r="I10" s="87"/>
      <c r="J10" s="87"/>
      <c r="K10" s="87"/>
      <c r="L10" s="87"/>
      <c r="M10" s="100"/>
      <c r="N10" s="100"/>
      <c r="O10" s="100"/>
      <c r="P10" s="100"/>
      <c r="Q10" s="100"/>
      <c r="R10" s="100"/>
    </row>
    <row r="11" spans="1:18" x14ac:dyDescent="0.25">
      <c r="A11" s="101"/>
      <c r="B11" s="101"/>
      <c r="C11" s="101"/>
      <c r="D11" s="87"/>
      <c r="E11" s="87"/>
      <c r="F11" s="87"/>
      <c r="G11" s="87"/>
      <c r="H11" s="87"/>
      <c r="I11" s="87"/>
      <c r="J11" s="87"/>
      <c r="K11" s="87"/>
      <c r="L11" s="87"/>
      <c r="M11" s="100"/>
      <c r="N11" s="100"/>
      <c r="O11" s="100"/>
      <c r="P11" s="100"/>
      <c r="Q11" s="100"/>
      <c r="R11" s="100"/>
    </row>
    <row r="12" spans="1:18" x14ac:dyDescent="0.25">
      <c r="A12" s="101"/>
      <c r="B12" s="101"/>
      <c r="C12" s="101"/>
      <c r="D12" s="87"/>
      <c r="E12" s="87"/>
      <c r="F12" s="87"/>
      <c r="G12" s="87"/>
      <c r="H12" s="87"/>
      <c r="I12" s="87"/>
      <c r="J12" s="87"/>
      <c r="K12" s="87"/>
      <c r="L12" s="87"/>
      <c r="M12" s="100"/>
      <c r="N12" s="100"/>
      <c r="O12" s="100"/>
      <c r="P12" s="100"/>
      <c r="Q12" s="100"/>
      <c r="R12" s="100"/>
    </row>
    <row r="13" spans="1:18" x14ac:dyDescent="0.25">
      <c r="A13" s="101"/>
      <c r="B13" s="101"/>
      <c r="C13" s="101"/>
      <c r="D13" s="87"/>
      <c r="E13" s="87"/>
      <c r="F13" s="87"/>
      <c r="G13" s="87"/>
      <c r="H13" s="87"/>
      <c r="I13" s="87"/>
      <c r="J13" s="87"/>
      <c r="K13" s="87"/>
      <c r="L13" s="87"/>
      <c r="M13" s="100"/>
      <c r="N13" s="100"/>
      <c r="O13" s="100"/>
      <c r="P13" s="100"/>
      <c r="Q13" s="100"/>
      <c r="R13" s="100"/>
    </row>
    <row r="14" spans="1:18" x14ac:dyDescent="0.25">
      <c r="A14" s="101"/>
      <c r="B14" s="101"/>
      <c r="C14" s="101"/>
      <c r="D14" s="87"/>
      <c r="E14" s="87"/>
      <c r="F14" s="87"/>
      <c r="G14" s="87"/>
      <c r="H14" s="87"/>
      <c r="I14" s="87"/>
      <c r="J14" s="87"/>
      <c r="K14" s="87"/>
      <c r="L14" s="87"/>
      <c r="M14" s="100"/>
      <c r="N14" s="100"/>
      <c r="O14" s="100"/>
      <c r="P14" s="100"/>
      <c r="Q14" s="100"/>
      <c r="R14" s="100"/>
    </row>
    <row r="15" spans="1:18" x14ac:dyDescent="0.25">
      <c r="A15" s="101"/>
      <c r="B15" s="101"/>
      <c r="C15" s="101"/>
      <c r="D15" s="87"/>
      <c r="E15" s="87"/>
      <c r="F15" s="87"/>
      <c r="G15" s="87"/>
      <c r="H15" s="87"/>
      <c r="I15" s="87"/>
      <c r="J15" s="87"/>
      <c r="K15" s="87"/>
      <c r="L15" s="87"/>
      <c r="M15" s="100"/>
      <c r="N15" s="100"/>
      <c r="O15" s="100"/>
      <c r="P15" s="100"/>
      <c r="Q15" s="100"/>
      <c r="R15" s="100"/>
    </row>
    <row r="16" spans="1:18" x14ac:dyDescent="0.25"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pans="4:18" x14ac:dyDescent="0.25"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pans="4:18" x14ac:dyDescent="0.25"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4:18" x14ac:dyDescent="0.25"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pans="4:18" x14ac:dyDescent="0.25"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spans="4:18" x14ac:dyDescent="0.25"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</row>
    <row r="22" spans="4:18" x14ac:dyDescent="0.25"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</row>
    <row r="23" spans="4:18" x14ac:dyDescent="0.25"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</row>
    <row r="24" spans="4:18" x14ac:dyDescent="0.25"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pans="4:18" x14ac:dyDescent="0.25"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  <row r="26" spans="4:18" x14ac:dyDescent="0.25"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</row>
  </sheetData>
  <mergeCells count="12">
    <mergeCell ref="I6:K6"/>
    <mergeCell ref="L6:L7"/>
    <mergeCell ref="I1:L1"/>
    <mergeCell ref="A4:L4"/>
    <mergeCell ref="A6:A7"/>
    <mergeCell ref="B6:B7"/>
    <mergeCell ref="C6:C7"/>
    <mergeCell ref="D6:D7"/>
    <mergeCell ref="E6:E7"/>
    <mergeCell ref="F6:F7"/>
    <mergeCell ref="G6:G7"/>
    <mergeCell ref="H6:H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8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F9" sqref="F9"/>
    </sheetView>
  </sheetViews>
  <sheetFormatPr defaultRowHeight="15" x14ac:dyDescent="0.25"/>
  <cols>
    <col min="1" max="1" width="7" style="46" customWidth="1"/>
    <col min="2" max="2" width="46" style="46" customWidth="1"/>
    <col min="3" max="3" width="18" style="46" customWidth="1"/>
    <col min="4" max="4" width="44.5703125" style="46" customWidth="1"/>
    <col min="5" max="16384" width="9.140625" style="46"/>
  </cols>
  <sheetData>
    <row r="1" spans="1:4" ht="66" customHeight="1" x14ac:dyDescent="0.25">
      <c r="D1" s="83" t="s">
        <v>233</v>
      </c>
    </row>
    <row r="2" spans="1:4" ht="67.5" customHeight="1" x14ac:dyDescent="0.25">
      <c r="A2" s="176" t="s">
        <v>234</v>
      </c>
      <c r="B2" s="176"/>
      <c r="C2" s="176"/>
      <c r="D2" s="176"/>
    </row>
    <row r="4" spans="1:4" ht="30.75" customHeight="1" x14ac:dyDescent="0.25">
      <c r="A4" s="102" t="s">
        <v>13</v>
      </c>
      <c r="B4" s="102" t="s">
        <v>52</v>
      </c>
      <c r="C4" s="102" t="s">
        <v>50</v>
      </c>
      <c r="D4" s="102" t="s">
        <v>235</v>
      </c>
    </row>
    <row r="5" spans="1:4" x14ac:dyDescent="0.25">
      <c r="A5" s="103">
        <v>1</v>
      </c>
      <c r="B5" s="103"/>
      <c r="C5" s="103"/>
      <c r="D5" s="103"/>
    </row>
    <row r="6" spans="1:4" x14ac:dyDescent="0.25">
      <c r="A6" s="103">
        <f>+A5+1</f>
        <v>2</v>
      </c>
      <c r="B6" s="104"/>
      <c r="C6" s="104"/>
      <c r="D6" s="105"/>
    </row>
    <row r="7" spans="1:4" x14ac:dyDescent="0.25">
      <c r="A7" s="103">
        <f t="shared" ref="A7:A14" si="0">+A6+1</f>
        <v>3</v>
      </c>
      <c r="B7" s="104"/>
      <c r="C7" s="104"/>
      <c r="D7" s="105"/>
    </row>
    <row r="8" spans="1:4" x14ac:dyDescent="0.25">
      <c r="A8" s="103">
        <f t="shared" si="0"/>
        <v>4</v>
      </c>
      <c r="B8" s="104"/>
      <c r="C8" s="104"/>
      <c r="D8" s="105"/>
    </row>
    <row r="9" spans="1:4" x14ac:dyDescent="0.25">
      <c r="A9" s="103">
        <f t="shared" si="0"/>
        <v>5</v>
      </c>
      <c r="B9" s="104"/>
      <c r="C9" s="104"/>
      <c r="D9" s="105"/>
    </row>
    <row r="10" spans="1:4" x14ac:dyDescent="0.25">
      <c r="A10" s="103">
        <f t="shared" si="0"/>
        <v>6</v>
      </c>
      <c r="B10" s="104"/>
      <c r="C10" s="104"/>
      <c r="D10" s="105"/>
    </row>
    <row r="11" spans="1:4" x14ac:dyDescent="0.25">
      <c r="A11" s="103">
        <f t="shared" si="0"/>
        <v>7</v>
      </c>
      <c r="B11" s="104"/>
      <c r="C11" s="104"/>
      <c r="D11" s="105"/>
    </row>
    <row r="12" spans="1:4" x14ac:dyDescent="0.25">
      <c r="A12" s="103">
        <f t="shared" si="0"/>
        <v>8</v>
      </c>
      <c r="B12" s="104"/>
      <c r="C12" s="104"/>
      <c r="D12" s="105"/>
    </row>
    <row r="13" spans="1:4" x14ac:dyDescent="0.25">
      <c r="A13" s="103">
        <f t="shared" si="0"/>
        <v>9</v>
      </c>
      <c r="B13" s="104"/>
      <c r="C13" s="104"/>
      <c r="D13" s="105"/>
    </row>
    <row r="14" spans="1:4" x14ac:dyDescent="0.25">
      <c r="A14" s="103">
        <f t="shared" si="0"/>
        <v>10</v>
      </c>
      <c r="B14" s="104"/>
      <c r="C14" s="104"/>
      <c r="D14" s="105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14"/>
  <sheetViews>
    <sheetView zoomScale="115" zoomScaleNormal="115" workbookViewId="0">
      <selection activeCell="D18" sqref="D18"/>
    </sheetView>
  </sheetViews>
  <sheetFormatPr defaultRowHeight="15" x14ac:dyDescent="0.25"/>
  <cols>
    <col min="1" max="1" width="7" style="46" customWidth="1"/>
    <col min="2" max="2" width="38.42578125" style="46" customWidth="1"/>
    <col min="3" max="3" width="22.140625" style="46" customWidth="1"/>
    <col min="4" max="4" width="47.28515625" style="46" customWidth="1"/>
    <col min="5" max="16384" width="9.140625" style="46"/>
  </cols>
  <sheetData>
    <row r="1" spans="1:4" ht="60" customHeight="1" x14ac:dyDescent="0.25">
      <c r="D1" s="83" t="s">
        <v>236</v>
      </c>
    </row>
    <row r="2" spans="1:4" ht="64.5" customHeight="1" x14ac:dyDescent="0.25">
      <c r="A2" s="176" t="s">
        <v>237</v>
      </c>
      <c r="B2" s="176"/>
      <c r="C2" s="176"/>
      <c r="D2" s="176"/>
    </row>
    <row r="4" spans="1:4" ht="30.75" customHeight="1" x14ac:dyDescent="0.25">
      <c r="A4" s="102" t="s">
        <v>13</v>
      </c>
      <c r="B4" s="102" t="s">
        <v>52</v>
      </c>
      <c r="C4" s="102" t="s">
        <v>50</v>
      </c>
      <c r="D4" s="102" t="s">
        <v>235</v>
      </c>
    </row>
    <row r="5" spans="1:4" x14ac:dyDescent="0.25">
      <c r="A5" s="103">
        <v>1</v>
      </c>
      <c r="B5" s="103"/>
      <c r="C5" s="103"/>
      <c r="D5" s="103"/>
    </row>
    <row r="6" spans="1:4" x14ac:dyDescent="0.25">
      <c r="A6" s="103">
        <f>+A5+1</f>
        <v>2</v>
      </c>
      <c r="B6" s="104"/>
      <c r="C6" s="104"/>
      <c r="D6" s="105"/>
    </row>
    <row r="7" spans="1:4" x14ac:dyDescent="0.25">
      <c r="A7" s="103">
        <f t="shared" ref="A7:A14" si="0">+A6+1</f>
        <v>3</v>
      </c>
      <c r="B7" s="104"/>
      <c r="C7" s="104"/>
      <c r="D7" s="105"/>
    </row>
    <row r="8" spans="1:4" x14ac:dyDescent="0.25">
      <c r="A8" s="103">
        <f t="shared" si="0"/>
        <v>4</v>
      </c>
      <c r="B8" s="104"/>
      <c r="C8" s="104"/>
      <c r="D8" s="105"/>
    </row>
    <row r="9" spans="1:4" x14ac:dyDescent="0.25">
      <c r="A9" s="103">
        <f t="shared" si="0"/>
        <v>5</v>
      </c>
      <c r="B9" s="104"/>
      <c r="C9" s="104"/>
      <c r="D9" s="105"/>
    </row>
    <row r="10" spans="1:4" x14ac:dyDescent="0.25">
      <c r="A10" s="103">
        <f t="shared" si="0"/>
        <v>6</v>
      </c>
      <c r="B10" s="104"/>
      <c r="C10" s="104"/>
      <c r="D10" s="105"/>
    </row>
    <row r="11" spans="1:4" x14ac:dyDescent="0.25">
      <c r="A11" s="103">
        <f t="shared" si="0"/>
        <v>7</v>
      </c>
      <c r="B11" s="104"/>
      <c r="C11" s="104"/>
      <c r="D11" s="105"/>
    </row>
    <row r="12" spans="1:4" x14ac:dyDescent="0.25">
      <c r="A12" s="103">
        <f t="shared" si="0"/>
        <v>8</v>
      </c>
      <c r="B12" s="104"/>
      <c r="C12" s="104"/>
      <c r="D12" s="105"/>
    </row>
    <row r="13" spans="1:4" x14ac:dyDescent="0.25">
      <c r="A13" s="103">
        <f t="shared" si="0"/>
        <v>9</v>
      </c>
      <c r="B13" s="104"/>
      <c r="C13" s="104"/>
      <c r="D13" s="105"/>
    </row>
    <row r="14" spans="1:4" x14ac:dyDescent="0.25">
      <c r="A14" s="103">
        <f t="shared" si="0"/>
        <v>10</v>
      </c>
      <c r="B14" s="104"/>
      <c r="C14" s="104"/>
      <c r="D14" s="105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6"/>
  <sheetViews>
    <sheetView zoomScaleNormal="100" workbookViewId="0">
      <selection activeCell="F16" sqref="F16"/>
    </sheetView>
  </sheetViews>
  <sheetFormatPr defaultRowHeight="15" x14ac:dyDescent="0.25"/>
  <cols>
    <col min="1" max="1" width="9.140625" style="46"/>
    <col min="2" max="2" width="52.85546875" style="46" customWidth="1"/>
    <col min="3" max="3" width="20.85546875" style="46" customWidth="1"/>
    <col min="4" max="4" width="55.85546875" style="46" customWidth="1"/>
    <col min="5" max="16384" width="9.140625" style="46"/>
  </cols>
  <sheetData>
    <row r="1" spans="1:10" ht="78.75" x14ac:dyDescent="0.25">
      <c r="A1" s="106"/>
      <c r="B1" s="107"/>
      <c r="C1" s="106"/>
      <c r="D1" s="108" t="s">
        <v>238</v>
      </c>
    </row>
    <row r="2" spans="1:10" ht="72.75" customHeight="1" x14ac:dyDescent="0.25">
      <c r="A2" s="176" t="s">
        <v>239</v>
      </c>
      <c r="B2" s="176"/>
      <c r="C2" s="176"/>
      <c r="D2" s="176"/>
      <c r="E2" s="109"/>
      <c r="F2" s="109"/>
      <c r="G2" s="109"/>
      <c r="H2" s="109"/>
      <c r="I2" s="109"/>
      <c r="J2" s="109"/>
    </row>
    <row r="3" spans="1:10" ht="19.5" x14ac:dyDescent="0.25">
      <c r="A3" s="187" t="s">
        <v>240</v>
      </c>
      <c r="B3" s="187"/>
      <c r="C3" s="187"/>
      <c r="D3" s="187"/>
    </row>
    <row r="4" spans="1:10" ht="18.75" x14ac:dyDescent="0.25">
      <c r="A4" s="106"/>
      <c r="B4" s="106"/>
      <c r="C4" s="106"/>
      <c r="D4" s="106"/>
    </row>
    <row r="5" spans="1:10" ht="24.75" customHeight="1" x14ac:dyDescent="0.25">
      <c r="A5" s="188" t="s">
        <v>13</v>
      </c>
      <c r="B5" s="188" t="s">
        <v>241</v>
      </c>
      <c r="C5" s="188" t="s">
        <v>242</v>
      </c>
      <c r="D5" s="188" t="s">
        <v>243</v>
      </c>
    </row>
    <row r="6" spans="1:10" ht="26.25" customHeight="1" x14ac:dyDescent="0.25">
      <c r="A6" s="188"/>
      <c r="B6" s="188"/>
      <c r="C6" s="188"/>
      <c r="D6" s="188"/>
    </row>
    <row r="7" spans="1:10" ht="18.75" x14ac:dyDescent="0.25">
      <c r="A7" s="110"/>
      <c r="B7" s="111"/>
      <c r="C7" s="111"/>
      <c r="D7" s="111"/>
    </row>
    <row r="8" spans="1:10" ht="18.75" x14ac:dyDescent="0.25">
      <c r="A8" s="110"/>
      <c r="B8" s="112"/>
      <c r="C8" s="110"/>
      <c r="D8" s="110"/>
    </row>
    <row r="9" spans="1:10" ht="18.75" x14ac:dyDescent="0.25">
      <c r="A9" s="110"/>
      <c r="B9" s="112"/>
      <c r="C9" s="111"/>
      <c r="D9" s="111"/>
    </row>
    <row r="10" spans="1:10" ht="18.75" x14ac:dyDescent="0.25">
      <c r="A10" s="110"/>
      <c r="B10" s="112"/>
      <c r="C10" s="111"/>
      <c r="D10" s="111"/>
    </row>
    <row r="11" spans="1:10" ht="18.75" x14ac:dyDescent="0.25">
      <c r="A11" s="110"/>
      <c r="B11" s="112"/>
      <c r="C11" s="110"/>
      <c r="D11" s="111"/>
    </row>
    <row r="12" spans="1:10" ht="18.75" x14ac:dyDescent="0.25">
      <c r="A12" s="110"/>
      <c r="B12" s="111"/>
      <c r="C12" s="111"/>
      <c r="D12" s="111"/>
    </row>
    <row r="15" spans="1:10" ht="15.75" customHeight="1" x14ac:dyDescent="0.25">
      <c r="A15" s="186" t="s">
        <v>244</v>
      </c>
      <c r="B15" s="186"/>
      <c r="C15" s="186"/>
      <c r="D15" s="186"/>
    </row>
    <row r="16" spans="1:10" x14ac:dyDescent="0.25">
      <c r="A16" s="186"/>
      <c r="B16" s="186"/>
      <c r="C16" s="186"/>
      <c r="D16" s="186"/>
    </row>
  </sheetData>
  <mergeCells count="7">
    <mergeCell ref="A15:D16"/>
    <mergeCell ref="A2:D2"/>
    <mergeCell ref="A3:D3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0"/>
  <sheetViews>
    <sheetView topLeftCell="A4" zoomScaleNormal="100" workbookViewId="0">
      <selection activeCell="A3" sqref="A3:K3"/>
    </sheetView>
  </sheetViews>
  <sheetFormatPr defaultRowHeight="15" x14ac:dyDescent="0.25"/>
  <cols>
    <col min="1" max="1" width="6.7109375" style="46" customWidth="1"/>
    <col min="2" max="2" width="24.7109375" style="46" customWidth="1"/>
    <col min="3" max="3" width="14.5703125" style="46" customWidth="1"/>
    <col min="4" max="6" width="27.42578125" style="46" customWidth="1"/>
    <col min="7" max="7" width="11" style="46" customWidth="1"/>
    <col min="8" max="8" width="18" style="46" customWidth="1"/>
    <col min="9" max="9" width="12.42578125" style="46" customWidth="1"/>
    <col min="10" max="10" width="13.7109375" style="46" customWidth="1"/>
    <col min="11" max="11" width="14.85546875" style="46" customWidth="1"/>
    <col min="12" max="16384" width="9.140625" style="46"/>
  </cols>
  <sheetData>
    <row r="1" spans="1:11" ht="66" customHeight="1" x14ac:dyDescent="0.25">
      <c r="A1" s="6"/>
      <c r="B1" s="6"/>
      <c r="C1" s="6"/>
      <c r="D1" s="6"/>
      <c r="E1" s="6"/>
      <c r="H1" s="148" t="s">
        <v>90</v>
      </c>
      <c r="I1" s="133"/>
      <c r="J1" s="133"/>
      <c r="K1" s="133"/>
    </row>
    <row r="2" spans="1:11" ht="18.75" x14ac:dyDescent="0.25">
      <c r="A2" s="6"/>
      <c r="B2" s="6"/>
      <c r="C2" s="6"/>
      <c r="D2" s="6"/>
      <c r="E2" s="6"/>
      <c r="I2" s="133"/>
      <c r="J2" s="133"/>
      <c r="K2" s="133"/>
    </row>
    <row r="3" spans="1:11" ht="63" customHeight="1" x14ac:dyDescent="0.25">
      <c r="A3" s="136" t="s">
        <v>94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1" ht="18.75" x14ac:dyDescent="0.25">
      <c r="A4" s="137" t="s">
        <v>28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5" spans="1:11" ht="37.5" x14ac:dyDescent="0.25">
      <c r="A5" s="6"/>
      <c r="B5" s="13" t="s">
        <v>29</v>
      </c>
      <c r="C5" s="13"/>
      <c r="D5" s="6"/>
      <c r="E5" s="6"/>
      <c r="F5" s="6"/>
      <c r="G5" s="6"/>
      <c r="H5" s="6"/>
      <c r="I5" s="6"/>
      <c r="J5" s="6"/>
      <c r="K5" s="41"/>
    </row>
    <row r="6" spans="1:11" s="71" customFormat="1" ht="35.25" customHeight="1" x14ac:dyDescent="0.25">
      <c r="A6" s="199" t="s">
        <v>13</v>
      </c>
      <c r="B6" s="199" t="s">
        <v>23</v>
      </c>
      <c r="C6" s="199" t="s">
        <v>50</v>
      </c>
      <c r="D6" s="199" t="s">
        <v>32</v>
      </c>
      <c r="E6" s="199" t="s">
        <v>36</v>
      </c>
      <c r="F6" s="199" t="s">
        <v>73</v>
      </c>
      <c r="G6" s="199" t="s">
        <v>27</v>
      </c>
      <c r="H6" s="199"/>
      <c r="I6" s="199" t="s">
        <v>78</v>
      </c>
      <c r="J6" s="199"/>
      <c r="K6" s="199"/>
    </row>
    <row r="7" spans="1:11" s="71" customFormat="1" ht="48" customHeight="1" x14ac:dyDescent="0.25">
      <c r="A7" s="199"/>
      <c r="B7" s="199"/>
      <c r="C7" s="199"/>
      <c r="D7" s="199"/>
      <c r="E7" s="199"/>
      <c r="F7" s="199"/>
      <c r="G7" s="70" t="s">
        <v>31</v>
      </c>
      <c r="H7" s="70" t="s">
        <v>20</v>
      </c>
      <c r="I7" s="70" t="s">
        <v>79</v>
      </c>
      <c r="J7" s="70" t="s">
        <v>80</v>
      </c>
      <c r="K7" s="70" t="s">
        <v>81</v>
      </c>
    </row>
    <row r="8" spans="1:11" ht="18.75" customHeight="1" x14ac:dyDescent="0.25">
      <c r="A8" s="72">
        <v>1</v>
      </c>
      <c r="B8" s="200" t="s">
        <v>95</v>
      </c>
      <c r="C8" s="201"/>
      <c r="D8" s="201"/>
      <c r="E8" s="201"/>
      <c r="F8" s="201"/>
      <c r="G8" s="201"/>
      <c r="H8" s="201"/>
      <c r="I8" s="201"/>
      <c r="J8" s="201"/>
      <c r="K8" s="202"/>
    </row>
    <row r="9" spans="1:11" ht="18.75" x14ac:dyDescent="0.25">
      <c r="A9" s="38">
        <f>+A8+1</f>
        <v>2</v>
      </c>
      <c r="B9" s="39"/>
      <c r="C9" s="39"/>
      <c r="D9" s="38"/>
      <c r="E9" s="38"/>
      <c r="F9" s="38"/>
      <c r="G9" s="38"/>
      <c r="H9" s="38"/>
      <c r="I9" s="38"/>
      <c r="J9" s="38"/>
      <c r="K9" s="40"/>
    </row>
    <row r="10" spans="1:11" ht="18.75" x14ac:dyDescent="0.25">
      <c r="A10" s="38">
        <f t="shared" ref="A10" si="0">+A9+1</f>
        <v>3</v>
      </c>
      <c r="B10" s="39"/>
      <c r="C10" s="39"/>
      <c r="D10" s="38"/>
      <c r="E10" s="38"/>
      <c r="F10" s="38"/>
      <c r="G10" s="38"/>
      <c r="H10" s="38"/>
      <c r="I10" s="38"/>
      <c r="J10" s="38"/>
      <c r="K10" s="40"/>
    </row>
    <row r="11" spans="1:11" ht="18.75" x14ac:dyDescent="0.25">
      <c r="A11" s="138" t="s">
        <v>19</v>
      </c>
      <c r="B11" s="138"/>
      <c r="C11" s="69" t="s">
        <v>77</v>
      </c>
      <c r="D11" s="69">
        <f t="shared" ref="D11:I11" si="1">SUM(D8:D10)</f>
        <v>0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v>0</v>
      </c>
      <c r="K11" s="69">
        <f>SUM(K8:K10)</f>
        <v>0</v>
      </c>
    </row>
    <row r="13" spans="1:11" ht="18.75" x14ac:dyDescent="0.25">
      <c r="A13" s="6"/>
      <c r="B13" s="68" t="s">
        <v>30</v>
      </c>
      <c r="C13" s="13"/>
      <c r="D13" s="6"/>
      <c r="E13" s="6"/>
      <c r="F13" s="41"/>
      <c r="G13" s="41"/>
      <c r="H13" s="41"/>
      <c r="I13" s="6"/>
      <c r="J13" s="6"/>
      <c r="K13" s="41"/>
    </row>
    <row r="14" spans="1:11" ht="15" customHeight="1" x14ac:dyDescent="0.25">
      <c r="A14" s="199" t="s">
        <v>13</v>
      </c>
      <c r="B14" s="199" t="s">
        <v>24</v>
      </c>
      <c r="C14" s="199" t="s">
        <v>50</v>
      </c>
      <c r="D14" s="199" t="s">
        <v>32</v>
      </c>
      <c r="E14" s="199" t="s">
        <v>36</v>
      </c>
      <c r="F14" s="199" t="s">
        <v>73</v>
      </c>
      <c r="G14" s="189" t="s">
        <v>26</v>
      </c>
      <c r="H14" s="190"/>
      <c r="I14" s="190"/>
      <c r="J14" s="190"/>
      <c r="K14" s="191"/>
    </row>
    <row r="15" spans="1:11" ht="48.6" customHeight="1" x14ac:dyDescent="0.25">
      <c r="A15" s="199"/>
      <c r="B15" s="199"/>
      <c r="C15" s="199"/>
      <c r="D15" s="199"/>
      <c r="E15" s="199"/>
      <c r="F15" s="199"/>
      <c r="G15" s="192"/>
      <c r="H15" s="193"/>
      <c r="I15" s="193"/>
      <c r="J15" s="193"/>
      <c r="K15" s="194"/>
    </row>
    <row r="16" spans="1:11" ht="18.75" x14ac:dyDescent="0.25">
      <c r="A16" s="38">
        <v>1</v>
      </c>
      <c r="B16" s="39"/>
      <c r="C16" s="39"/>
      <c r="D16" s="38"/>
      <c r="E16" s="38"/>
      <c r="F16" s="38"/>
      <c r="G16" s="195"/>
      <c r="H16" s="196"/>
      <c r="I16" s="196"/>
      <c r="J16" s="196"/>
      <c r="K16" s="197"/>
    </row>
    <row r="17" spans="1:11" ht="18.75" x14ac:dyDescent="0.25">
      <c r="A17" s="38">
        <f>+A16+1</f>
        <v>2</v>
      </c>
      <c r="B17" s="39"/>
      <c r="C17" s="39"/>
      <c r="D17" s="38"/>
      <c r="E17" s="38"/>
      <c r="F17" s="38"/>
      <c r="G17" s="195"/>
      <c r="H17" s="196"/>
      <c r="I17" s="196"/>
      <c r="J17" s="196"/>
      <c r="K17" s="197"/>
    </row>
    <row r="18" spans="1:11" ht="18.75" x14ac:dyDescent="0.25">
      <c r="A18" s="38">
        <f t="shared" ref="A18" si="2">+A17+1</f>
        <v>3</v>
      </c>
      <c r="B18" s="39"/>
      <c r="C18" s="39"/>
      <c r="D18" s="38"/>
      <c r="E18" s="38"/>
      <c r="F18" s="38"/>
      <c r="G18" s="195"/>
      <c r="H18" s="196"/>
      <c r="I18" s="196"/>
      <c r="J18" s="196"/>
      <c r="K18" s="197"/>
    </row>
    <row r="19" spans="1:11" ht="18.75" x14ac:dyDescent="0.25">
      <c r="A19" s="138" t="s">
        <v>19</v>
      </c>
      <c r="B19" s="138"/>
      <c r="C19" s="69" t="s">
        <v>77</v>
      </c>
      <c r="D19" s="69">
        <f>SUM(D16:D18)</f>
        <v>0</v>
      </c>
      <c r="E19" s="69">
        <f>SUM(E16:E18)</f>
        <v>0</v>
      </c>
      <c r="F19" s="69">
        <f>SUM(F16:F18)</f>
        <v>0</v>
      </c>
      <c r="G19" s="195" t="s">
        <v>77</v>
      </c>
      <c r="H19" s="196"/>
      <c r="I19" s="196"/>
      <c r="J19" s="196"/>
      <c r="K19" s="197"/>
    </row>
    <row r="22" spans="1:11" ht="18.75" x14ac:dyDescent="0.25">
      <c r="A22" s="6"/>
      <c r="B22" s="68" t="s">
        <v>44</v>
      </c>
      <c r="C22" s="13"/>
      <c r="D22" s="6"/>
      <c r="E22" s="6"/>
      <c r="F22" s="41"/>
      <c r="G22" s="41"/>
      <c r="H22" s="41"/>
      <c r="I22" s="6"/>
      <c r="J22" s="6"/>
      <c r="K22" s="41"/>
    </row>
    <row r="23" spans="1:11" ht="16.5" customHeight="1" x14ac:dyDescent="0.25">
      <c r="A23" s="199" t="s">
        <v>13</v>
      </c>
      <c r="B23" s="199" t="s">
        <v>47</v>
      </c>
      <c r="C23" s="199" t="s">
        <v>50</v>
      </c>
      <c r="D23" s="199" t="s">
        <v>48</v>
      </c>
      <c r="E23" s="199" t="s">
        <v>45</v>
      </c>
      <c r="F23" s="199" t="s">
        <v>74</v>
      </c>
      <c r="G23" s="189" t="s">
        <v>46</v>
      </c>
      <c r="H23" s="190"/>
      <c r="I23" s="190"/>
      <c r="J23" s="190"/>
      <c r="K23" s="191"/>
    </row>
    <row r="24" spans="1:11" ht="34.5" customHeight="1" x14ac:dyDescent="0.25">
      <c r="A24" s="199"/>
      <c r="B24" s="199"/>
      <c r="C24" s="199"/>
      <c r="D24" s="199"/>
      <c r="E24" s="199"/>
      <c r="F24" s="199"/>
      <c r="G24" s="192"/>
      <c r="H24" s="193"/>
      <c r="I24" s="193"/>
      <c r="J24" s="193"/>
      <c r="K24" s="194"/>
    </row>
    <row r="25" spans="1:11" ht="18.75" x14ac:dyDescent="0.25">
      <c r="A25" s="38">
        <v>1</v>
      </c>
      <c r="B25" s="39"/>
      <c r="C25" s="39"/>
      <c r="D25" s="38"/>
      <c r="E25" s="38"/>
      <c r="F25" s="38"/>
      <c r="G25" s="195"/>
      <c r="H25" s="196"/>
      <c r="I25" s="196"/>
      <c r="J25" s="196"/>
      <c r="K25" s="197"/>
    </row>
    <row r="26" spans="1:11" ht="18.75" x14ac:dyDescent="0.25">
      <c r="A26" s="38">
        <f>+A25+1</f>
        <v>2</v>
      </c>
      <c r="B26" s="39"/>
      <c r="C26" s="39"/>
      <c r="D26" s="38"/>
      <c r="E26" s="38"/>
      <c r="F26" s="38"/>
      <c r="G26" s="195"/>
      <c r="H26" s="196"/>
      <c r="I26" s="196"/>
      <c r="J26" s="196"/>
      <c r="K26" s="197"/>
    </row>
    <row r="27" spans="1:11" ht="18.75" x14ac:dyDescent="0.25">
      <c r="A27" s="38">
        <f t="shared" ref="A27" si="3">+A26+1</f>
        <v>3</v>
      </c>
      <c r="B27" s="39"/>
      <c r="C27" s="39"/>
      <c r="D27" s="38"/>
      <c r="E27" s="38"/>
      <c r="F27" s="38"/>
      <c r="G27" s="195"/>
      <c r="H27" s="196"/>
      <c r="I27" s="196"/>
      <c r="J27" s="196"/>
      <c r="K27" s="197"/>
    </row>
    <row r="28" spans="1:11" ht="18.75" x14ac:dyDescent="0.25">
      <c r="A28" s="138" t="s">
        <v>19</v>
      </c>
      <c r="B28" s="138"/>
      <c r="C28" s="69"/>
      <c r="D28" s="69">
        <f>SUM(D25:D27)</f>
        <v>0</v>
      </c>
      <c r="E28" s="69">
        <f>SUM(E25:E27)</f>
        <v>0</v>
      </c>
      <c r="F28" s="69">
        <f>SUM(F25:F27)</f>
        <v>0</v>
      </c>
      <c r="G28" s="195" t="s">
        <v>77</v>
      </c>
      <c r="H28" s="196"/>
      <c r="I28" s="196"/>
      <c r="J28" s="196"/>
      <c r="K28" s="197"/>
    </row>
    <row r="30" spans="1:11" x14ac:dyDescent="0.25">
      <c r="A30" s="198"/>
      <c r="B30" s="198"/>
      <c r="C30" s="198"/>
      <c r="D30" s="198"/>
      <c r="E30" s="198"/>
      <c r="F30" s="198"/>
      <c r="G30" s="198"/>
      <c r="H30" s="198"/>
      <c r="I30" s="198"/>
      <c r="J30" s="198"/>
      <c r="K30" s="198"/>
    </row>
  </sheetData>
  <mergeCells count="39">
    <mergeCell ref="B8:K8"/>
    <mergeCell ref="H1:K1"/>
    <mergeCell ref="A19:B19"/>
    <mergeCell ref="D14:D15"/>
    <mergeCell ref="E14:E15"/>
    <mergeCell ref="F14:F15"/>
    <mergeCell ref="F6:F7"/>
    <mergeCell ref="A14:A15"/>
    <mergeCell ref="B14:B15"/>
    <mergeCell ref="A11:B11"/>
    <mergeCell ref="C14:C15"/>
    <mergeCell ref="A3:K3"/>
    <mergeCell ref="A4:K4"/>
    <mergeCell ref="I6:K6"/>
    <mergeCell ref="D6:D7"/>
    <mergeCell ref="I2:K2"/>
    <mergeCell ref="A6:A7"/>
    <mergeCell ref="B6:B7"/>
    <mergeCell ref="C6:C7"/>
    <mergeCell ref="E6:E7"/>
    <mergeCell ref="G6:H6"/>
    <mergeCell ref="A30:K30"/>
    <mergeCell ref="G28:K28"/>
    <mergeCell ref="A23:A24"/>
    <mergeCell ref="B23:B24"/>
    <mergeCell ref="D23:D24"/>
    <mergeCell ref="E23:E24"/>
    <mergeCell ref="F23:F24"/>
    <mergeCell ref="A28:B28"/>
    <mergeCell ref="C23:C24"/>
    <mergeCell ref="G27:K27"/>
    <mergeCell ref="G23:K24"/>
    <mergeCell ref="G25:K25"/>
    <mergeCell ref="G26:K26"/>
    <mergeCell ref="G14:K15"/>
    <mergeCell ref="G16:K16"/>
    <mergeCell ref="G17:K17"/>
    <mergeCell ref="G18:K18"/>
    <mergeCell ref="G19:K19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14"/>
  <sheetViews>
    <sheetView view="pageBreakPreview" zoomScaleNormal="100" zoomScaleSheetLayoutView="100" workbookViewId="0">
      <selection activeCell="E18" sqref="E18"/>
    </sheetView>
  </sheetViews>
  <sheetFormatPr defaultColWidth="9.140625" defaultRowHeight="15.75" x14ac:dyDescent="0.25"/>
  <cols>
    <col min="1" max="1" width="6" style="42" customWidth="1"/>
    <col min="2" max="2" width="17.28515625" style="42" customWidth="1"/>
    <col min="3" max="3" width="13.7109375" style="42" customWidth="1"/>
    <col min="4" max="7" width="20.85546875" style="42" customWidth="1"/>
    <col min="8" max="8" width="17.5703125" style="42" customWidth="1"/>
    <col min="9" max="9" width="19.28515625" style="42" customWidth="1"/>
    <col min="10" max="10" width="14" style="42" customWidth="1"/>
    <col min="11" max="13" width="18.7109375" style="42" customWidth="1"/>
    <col min="14" max="14" width="15.7109375" style="42" customWidth="1"/>
    <col min="15" max="19" width="15.7109375" style="43" customWidth="1"/>
    <col min="20" max="16384" width="9.140625" style="43"/>
  </cols>
  <sheetData>
    <row r="1" spans="1:10" ht="66.75" customHeight="1" x14ac:dyDescent="0.25">
      <c r="H1" s="203" t="s">
        <v>91</v>
      </c>
      <c r="I1" s="203"/>
      <c r="J1" s="203"/>
    </row>
    <row r="3" spans="1:10" s="42" customFormat="1" ht="73.5" customHeight="1" x14ac:dyDescent="0.25">
      <c r="A3" s="179" t="s">
        <v>278</v>
      </c>
      <c r="B3" s="179"/>
      <c r="C3" s="179"/>
      <c r="D3" s="179"/>
      <c r="E3" s="179"/>
      <c r="F3" s="179"/>
      <c r="G3" s="179"/>
      <c r="H3" s="179"/>
      <c r="I3" s="179"/>
      <c r="J3" s="179"/>
    </row>
    <row r="5" spans="1:10" s="42" customFormat="1" ht="47.25" customHeight="1" x14ac:dyDescent="0.25">
      <c r="A5" s="207" t="s">
        <v>75</v>
      </c>
      <c r="B5" s="207" t="s">
        <v>37</v>
      </c>
      <c r="C5" s="207" t="s">
        <v>76</v>
      </c>
      <c r="D5" s="204" t="s">
        <v>38</v>
      </c>
      <c r="E5" s="205"/>
      <c r="F5" s="208" t="s">
        <v>43</v>
      </c>
      <c r="G5" s="208" t="s">
        <v>41</v>
      </c>
      <c r="H5" s="208" t="s">
        <v>68</v>
      </c>
      <c r="I5" s="208" t="s">
        <v>69</v>
      </c>
      <c r="J5" s="208" t="s">
        <v>22</v>
      </c>
    </row>
    <row r="6" spans="1:10" s="42" customFormat="1" ht="60.75" customHeight="1" x14ac:dyDescent="0.25">
      <c r="A6" s="207"/>
      <c r="B6" s="207"/>
      <c r="C6" s="207"/>
      <c r="D6" s="50" t="s">
        <v>39</v>
      </c>
      <c r="E6" s="50" t="s">
        <v>40</v>
      </c>
      <c r="F6" s="209"/>
      <c r="G6" s="209"/>
      <c r="H6" s="209"/>
      <c r="I6" s="209"/>
      <c r="J6" s="209"/>
    </row>
    <row r="7" spans="1:10" s="42" customFormat="1" ht="18.75" x14ac:dyDescent="0.25">
      <c r="A7" s="45">
        <v>1</v>
      </c>
      <c r="B7" s="210" t="s">
        <v>93</v>
      </c>
      <c r="C7" s="211"/>
      <c r="D7" s="211"/>
      <c r="E7" s="211"/>
      <c r="F7" s="211"/>
      <c r="G7" s="211"/>
      <c r="H7" s="211"/>
      <c r="I7" s="211"/>
      <c r="J7" s="212"/>
    </row>
    <row r="8" spans="1:10" s="42" customFormat="1" ht="15" x14ac:dyDescent="0.25">
      <c r="A8" s="45">
        <v>2</v>
      </c>
      <c r="B8" s="44"/>
      <c r="C8" s="67" t="s">
        <v>77</v>
      </c>
      <c r="D8" s="44"/>
      <c r="E8" s="44"/>
      <c r="F8" s="44"/>
      <c r="G8" s="44"/>
      <c r="H8" s="44"/>
      <c r="I8" s="44"/>
      <c r="J8" s="44"/>
    </row>
    <row r="9" spans="1:10" s="42" customFormat="1" ht="15" x14ac:dyDescent="0.25">
      <c r="A9" s="45">
        <v>3</v>
      </c>
      <c r="B9" s="44"/>
      <c r="C9" s="67" t="s">
        <v>77</v>
      </c>
      <c r="D9" s="44"/>
      <c r="E9" s="44"/>
      <c r="F9" s="44"/>
      <c r="G9" s="44"/>
      <c r="H9" s="44"/>
      <c r="I9" s="44"/>
      <c r="J9" s="44"/>
    </row>
    <row r="10" spans="1:10" s="42" customFormat="1" ht="15" x14ac:dyDescent="0.25">
      <c r="A10" s="45">
        <v>4</v>
      </c>
      <c r="B10" s="44"/>
      <c r="C10" s="67" t="s">
        <v>77</v>
      </c>
      <c r="D10" s="44"/>
      <c r="E10" s="44"/>
      <c r="F10" s="44"/>
      <c r="G10" s="44"/>
      <c r="H10" s="44"/>
      <c r="I10" s="44"/>
      <c r="J10" s="44"/>
    </row>
    <row r="11" spans="1:10" s="42" customFormat="1" ht="15" x14ac:dyDescent="0.25">
      <c r="A11" s="45">
        <v>5</v>
      </c>
      <c r="B11" s="44"/>
      <c r="C11" s="67" t="s">
        <v>77</v>
      </c>
      <c r="D11" s="44"/>
      <c r="E11" s="44"/>
      <c r="F11" s="44"/>
      <c r="G11" s="44"/>
      <c r="H11" s="44"/>
      <c r="I11" s="44"/>
      <c r="J11" s="44"/>
    </row>
    <row r="13" spans="1:10" s="42" customFormat="1" ht="30.75" customHeight="1" x14ac:dyDescent="0.25">
      <c r="A13" s="51"/>
      <c r="B13" s="206" t="s">
        <v>42</v>
      </c>
      <c r="C13" s="206"/>
      <c r="D13" s="206"/>
      <c r="E13" s="206"/>
      <c r="F13" s="206"/>
      <c r="G13" s="206"/>
      <c r="H13" s="206"/>
      <c r="I13" s="206"/>
      <c r="J13" s="206"/>
    </row>
    <row r="14" spans="1:10" ht="18.75" customHeight="1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</row>
  </sheetData>
  <mergeCells count="13">
    <mergeCell ref="H1:J1"/>
    <mergeCell ref="D5:E5"/>
    <mergeCell ref="B13:J13"/>
    <mergeCell ref="A3:J3"/>
    <mergeCell ref="A5:A6"/>
    <mergeCell ref="B5:B6"/>
    <mergeCell ref="F5:F6"/>
    <mergeCell ref="G5:G6"/>
    <mergeCell ref="H5:H6"/>
    <mergeCell ref="I5:I6"/>
    <mergeCell ref="J5:J6"/>
    <mergeCell ref="C5:C6"/>
    <mergeCell ref="B7:J7"/>
  </mergeCells>
  <printOptions horizontalCentered="1"/>
  <pageMargins left="0.19685039370078741" right="0.19685039370078741" top="0.19685039370078741" bottom="0.19685039370078741" header="0" footer="0"/>
  <pageSetup paperSize="9"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176" t="s">
        <v>49</v>
      </c>
      <c r="B5" s="176"/>
      <c r="C5" s="176"/>
      <c r="D5" s="176"/>
    </row>
    <row r="7" spans="1:4" ht="25.5" x14ac:dyDescent="0.25">
      <c r="A7" s="55" t="s">
        <v>21</v>
      </c>
      <c r="B7" s="55" t="s">
        <v>52</v>
      </c>
      <c r="C7" s="55" t="s">
        <v>50</v>
      </c>
      <c r="D7" s="55" t="s">
        <v>51</v>
      </c>
    </row>
    <row r="8" spans="1:4" x14ac:dyDescent="0.25">
      <c r="A8" s="52">
        <v>1</v>
      </c>
      <c r="B8" s="52"/>
      <c r="C8" s="52"/>
      <c r="D8" s="52"/>
    </row>
    <row r="9" spans="1:4" x14ac:dyDescent="0.25">
      <c r="A9" s="52">
        <f>+A8+1</f>
        <v>2</v>
      </c>
      <c r="B9" s="53"/>
      <c r="C9" s="53"/>
      <c r="D9" s="54"/>
    </row>
    <row r="10" spans="1:4" x14ac:dyDescent="0.25">
      <c r="A10" s="52">
        <f t="shared" ref="A10:A17" si="0">+A9+1</f>
        <v>3</v>
      </c>
      <c r="B10" s="53"/>
      <c r="C10" s="53"/>
      <c r="D10" s="54"/>
    </row>
    <row r="11" spans="1:4" x14ac:dyDescent="0.25">
      <c r="A11" s="52">
        <f t="shared" si="0"/>
        <v>4</v>
      </c>
      <c r="B11" s="53"/>
      <c r="C11" s="53"/>
      <c r="D11" s="54"/>
    </row>
    <row r="12" spans="1:4" x14ac:dyDescent="0.25">
      <c r="A12" s="52">
        <f t="shared" si="0"/>
        <v>5</v>
      </c>
      <c r="B12" s="53"/>
      <c r="C12" s="53"/>
      <c r="D12" s="54"/>
    </row>
    <row r="13" spans="1:4" x14ac:dyDescent="0.25">
      <c r="A13" s="52">
        <f t="shared" si="0"/>
        <v>6</v>
      </c>
      <c r="B13" s="53"/>
      <c r="C13" s="53"/>
      <c r="D13" s="54"/>
    </row>
    <row r="14" spans="1:4" x14ac:dyDescent="0.25">
      <c r="A14" s="52">
        <f t="shared" si="0"/>
        <v>7</v>
      </c>
      <c r="B14" s="53"/>
      <c r="C14" s="53"/>
      <c r="D14" s="54"/>
    </row>
    <row r="15" spans="1:4" x14ac:dyDescent="0.25">
      <c r="A15" s="52">
        <f t="shared" si="0"/>
        <v>8</v>
      </c>
      <c r="B15" s="53"/>
      <c r="C15" s="53"/>
      <c r="D15" s="54"/>
    </row>
    <row r="16" spans="1:4" x14ac:dyDescent="0.25">
      <c r="A16" s="52">
        <f t="shared" si="0"/>
        <v>9</v>
      </c>
      <c r="B16" s="53"/>
      <c r="C16" s="53"/>
      <c r="D16" s="54"/>
    </row>
    <row r="17" spans="1:4" x14ac:dyDescent="0.25">
      <c r="A17" s="52">
        <f t="shared" si="0"/>
        <v>10</v>
      </c>
      <c r="B17" s="53"/>
      <c r="C17" s="53"/>
      <c r="D17" s="5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15"/>
  <sheetViews>
    <sheetView view="pageBreakPreview" zoomScale="85" zoomScaleNormal="85" zoomScaleSheetLayoutView="85" workbookViewId="0">
      <pane xSplit="4" ySplit="4" topLeftCell="E7" activePane="bottomRight" state="frozen"/>
      <selection activeCell="F9" sqref="F9"/>
      <selection pane="topRight" activeCell="F9" sqref="F9"/>
      <selection pane="bottomLeft" activeCell="F9" sqref="F9"/>
      <selection pane="bottomRight" activeCell="D7" sqref="D7:D12"/>
    </sheetView>
  </sheetViews>
  <sheetFormatPr defaultColWidth="9.140625" defaultRowHeight="18.75" x14ac:dyDescent="0.25"/>
  <cols>
    <col min="1" max="1" width="7" style="30" customWidth="1"/>
    <col min="2" max="2" width="18.7109375" style="32" customWidth="1"/>
    <col min="3" max="3" width="20.5703125" style="32" customWidth="1"/>
    <col min="4" max="4" width="19.85546875" style="30" customWidth="1"/>
    <col min="5" max="5" width="20.85546875" style="32" customWidth="1"/>
    <col min="6" max="6" width="17" style="32" customWidth="1"/>
    <col min="7" max="8" width="15.7109375" style="32" customWidth="1"/>
    <col min="9" max="9" width="20.5703125" style="32" customWidth="1"/>
    <col min="10" max="10" width="21.28515625" style="32" customWidth="1"/>
    <col min="11" max="12" width="18.140625" style="32" customWidth="1"/>
    <col min="13" max="13" width="16.7109375" style="30" customWidth="1"/>
    <col min="14" max="16" width="15.7109375" style="30" customWidth="1"/>
    <col min="17" max="20" width="18.7109375" style="30" customWidth="1"/>
    <col min="21" max="26" width="15.7109375" style="30" customWidth="1"/>
    <col min="27" max="16384" width="9.140625" style="30"/>
  </cols>
  <sheetData>
    <row r="1" spans="1:16" ht="93" customHeight="1" x14ac:dyDescent="0.25">
      <c r="G1" s="139" t="s">
        <v>86</v>
      </c>
      <c r="H1" s="139"/>
      <c r="I1" s="139"/>
      <c r="J1" s="139"/>
      <c r="K1" s="141"/>
      <c r="L1" s="141"/>
    </row>
    <row r="2" spans="1:16" x14ac:dyDescent="0.25">
      <c r="K2" s="141"/>
      <c r="L2" s="141"/>
    </row>
    <row r="3" spans="1:16" ht="68.25" customHeight="1" x14ac:dyDescent="0.25">
      <c r="A3" s="147" t="s">
        <v>260</v>
      </c>
      <c r="B3" s="147"/>
      <c r="C3" s="147"/>
      <c r="D3" s="147"/>
      <c r="E3" s="147"/>
      <c r="F3" s="147"/>
      <c r="G3" s="147"/>
      <c r="H3" s="147"/>
      <c r="I3" s="147"/>
      <c r="J3" s="147"/>
      <c r="K3" s="36"/>
      <c r="L3" s="36"/>
      <c r="M3" s="31"/>
      <c r="N3" s="31"/>
      <c r="O3" s="31"/>
      <c r="P3" s="31"/>
    </row>
    <row r="4" spans="1:16" x14ac:dyDescent="0.25">
      <c r="J4" s="33"/>
      <c r="L4" s="30"/>
    </row>
    <row r="5" spans="1:16" ht="39.75" customHeight="1" x14ac:dyDescent="0.25">
      <c r="A5" s="144" t="s">
        <v>13</v>
      </c>
      <c r="B5" s="142" t="s">
        <v>53</v>
      </c>
      <c r="C5" s="142" t="s">
        <v>54</v>
      </c>
      <c r="D5" s="142" t="s">
        <v>55</v>
      </c>
      <c r="E5" s="142" t="s">
        <v>56</v>
      </c>
      <c r="F5" s="146" t="s">
        <v>58</v>
      </c>
      <c r="G5" s="146"/>
      <c r="H5" s="142" t="s">
        <v>65</v>
      </c>
      <c r="I5" s="142" t="s">
        <v>66</v>
      </c>
      <c r="J5" s="142" t="s">
        <v>82</v>
      </c>
      <c r="L5" s="33"/>
    </row>
    <row r="6" spans="1:16" ht="159.75" customHeight="1" x14ac:dyDescent="0.25">
      <c r="A6" s="145"/>
      <c r="B6" s="143"/>
      <c r="C6" s="143"/>
      <c r="D6" s="143"/>
      <c r="E6" s="143"/>
      <c r="F6" s="56" t="s">
        <v>64</v>
      </c>
      <c r="G6" s="56" t="s">
        <v>67</v>
      </c>
      <c r="H6" s="143"/>
      <c r="I6" s="143"/>
      <c r="J6" s="143"/>
      <c r="L6" s="33"/>
    </row>
    <row r="7" spans="1:16" ht="131.25" customHeight="1" x14ac:dyDescent="0.25">
      <c r="A7" s="59">
        <v>1</v>
      </c>
      <c r="B7" s="116" t="s">
        <v>265</v>
      </c>
      <c r="C7" s="117" t="s">
        <v>261</v>
      </c>
      <c r="D7" s="129">
        <v>14650481</v>
      </c>
      <c r="E7" s="117" t="s">
        <v>262</v>
      </c>
      <c r="F7" s="117" t="s">
        <v>263</v>
      </c>
      <c r="G7" s="117">
        <v>201512962</v>
      </c>
      <c r="H7" s="117">
        <v>14650481</v>
      </c>
      <c r="I7" s="117">
        <v>13609620</v>
      </c>
      <c r="J7" s="117" t="s">
        <v>264</v>
      </c>
      <c r="L7" s="33"/>
    </row>
    <row r="8" spans="1:16" ht="36.75" customHeight="1" x14ac:dyDescent="0.3">
      <c r="A8" s="59">
        <v>2</v>
      </c>
      <c r="B8" s="116" t="s">
        <v>266</v>
      </c>
      <c r="C8" s="117" t="s">
        <v>261</v>
      </c>
      <c r="D8" s="130">
        <v>18237655</v>
      </c>
      <c r="E8" s="117" t="s">
        <v>262</v>
      </c>
      <c r="F8" s="117" t="s">
        <v>271</v>
      </c>
      <c r="G8" s="58">
        <v>204808298</v>
      </c>
      <c r="H8" s="58">
        <v>18237655</v>
      </c>
      <c r="I8" s="58">
        <v>3521296</v>
      </c>
      <c r="J8" s="117" t="s">
        <v>264</v>
      </c>
      <c r="L8" s="33"/>
    </row>
    <row r="9" spans="1:16" ht="36.75" customHeight="1" x14ac:dyDescent="0.3">
      <c r="A9" s="59">
        <v>3</v>
      </c>
      <c r="B9" s="116" t="s">
        <v>267</v>
      </c>
      <c r="C9" s="117" t="s">
        <v>261</v>
      </c>
      <c r="D9" s="130">
        <v>13000000</v>
      </c>
      <c r="E9" s="117" t="s">
        <v>262</v>
      </c>
      <c r="F9" s="117" t="s">
        <v>272</v>
      </c>
      <c r="G9" s="58">
        <v>201212624</v>
      </c>
      <c r="H9" s="58">
        <v>13000000</v>
      </c>
      <c r="I9" s="58">
        <v>5415599</v>
      </c>
      <c r="J9" s="117" t="s">
        <v>264</v>
      </c>
      <c r="L9" s="33"/>
    </row>
    <row r="10" spans="1:16" ht="36.75" customHeight="1" x14ac:dyDescent="0.3">
      <c r="A10" s="59">
        <v>4</v>
      </c>
      <c r="B10" s="116" t="s">
        <v>268</v>
      </c>
      <c r="C10" s="117" t="s">
        <v>261</v>
      </c>
      <c r="D10" s="130">
        <v>13000000</v>
      </c>
      <c r="E10" s="117" t="s">
        <v>262</v>
      </c>
      <c r="F10" s="117" t="s">
        <v>273</v>
      </c>
      <c r="G10" s="58">
        <v>200238014</v>
      </c>
      <c r="H10" s="58">
        <v>13000000</v>
      </c>
      <c r="I10" s="58">
        <v>1950000</v>
      </c>
      <c r="J10" s="117" t="s">
        <v>264</v>
      </c>
      <c r="K10" s="115"/>
      <c r="L10" s="33"/>
    </row>
    <row r="11" spans="1:16" ht="54" customHeight="1" x14ac:dyDescent="0.3">
      <c r="A11" s="59">
        <v>5</v>
      </c>
      <c r="B11" s="116" t="s">
        <v>269</v>
      </c>
      <c r="C11" s="117" t="s">
        <v>261</v>
      </c>
      <c r="D11" s="130">
        <v>13000000</v>
      </c>
      <c r="E11" s="117" t="s">
        <v>262</v>
      </c>
      <c r="F11" s="117" t="s">
        <v>274</v>
      </c>
      <c r="G11" s="58">
        <v>201980453</v>
      </c>
      <c r="H11" s="58">
        <v>13000000</v>
      </c>
      <c r="I11" s="58">
        <v>1950000</v>
      </c>
      <c r="J11" s="117" t="s">
        <v>264</v>
      </c>
      <c r="K11" s="115"/>
      <c r="L11" s="33"/>
    </row>
    <row r="12" spans="1:16" ht="48.75" customHeight="1" x14ac:dyDescent="0.3">
      <c r="A12" s="59">
        <v>6</v>
      </c>
      <c r="B12" s="116" t="s">
        <v>270</v>
      </c>
      <c r="C12" s="117" t="s">
        <v>261</v>
      </c>
      <c r="D12" s="130">
        <v>13000000</v>
      </c>
      <c r="E12" s="117" t="s">
        <v>262</v>
      </c>
      <c r="F12" s="117" t="s">
        <v>275</v>
      </c>
      <c r="G12" s="58">
        <v>204801205</v>
      </c>
      <c r="H12" s="58">
        <v>13000000</v>
      </c>
      <c r="I12" s="58">
        <v>1950000</v>
      </c>
      <c r="J12" s="117" t="s">
        <v>264</v>
      </c>
      <c r="L12" s="33"/>
    </row>
    <row r="13" spans="1:16" x14ac:dyDescent="0.25">
      <c r="A13" s="118"/>
      <c r="B13" s="119"/>
      <c r="C13" s="119"/>
      <c r="D13" s="118"/>
      <c r="E13" s="119"/>
      <c r="F13" s="119"/>
      <c r="G13" s="119"/>
      <c r="H13" s="119">
        <f>SUM(H7:H12)</f>
        <v>84888136</v>
      </c>
      <c r="I13" s="119">
        <f>SUM(I7:I12)</f>
        <v>28396515</v>
      </c>
      <c r="J13" s="119"/>
      <c r="L13" s="33"/>
    </row>
    <row r="14" spans="1:16" ht="4.5" customHeight="1" x14ac:dyDescent="0.25">
      <c r="L14" s="33"/>
    </row>
    <row r="15" spans="1:16" ht="66.75" customHeight="1" x14ac:dyDescent="0.25">
      <c r="A15" s="140" t="s">
        <v>83</v>
      </c>
      <c r="B15" s="140"/>
      <c r="C15" s="140"/>
      <c r="D15" s="140"/>
      <c r="E15" s="140"/>
      <c r="F15" s="140"/>
      <c r="G15" s="140"/>
      <c r="H15" s="140"/>
      <c r="I15" s="140"/>
      <c r="J15" s="140"/>
      <c r="K15" s="47"/>
      <c r="L15" s="47"/>
    </row>
  </sheetData>
  <mergeCells count="14">
    <mergeCell ref="G1:J1"/>
    <mergeCell ref="A15:J15"/>
    <mergeCell ref="K1:L1"/>
    <mergeCell ref="K2:L2"/>
    <mergeCell ref="I5:I6"/>
    <mergeCell ref="J5:J6"/>
    <mergeCell ref="A5:A6"/>
    <mergeCell ref="B5:B6"/>
    <mergeCell ref="C5:C6"/>
    <mergeCell ref="D5:D6"/>
    <mergeCell ref="E5:E6"/>
    <mergeCell ref="F5:G5"/>
    <mergeCell ref="H5:H6"/>
    <mergeCell ref="A3:J3"/>
  </mergeCells>
  <printOptions horizontalCentered="1"/>
  <pageMargins left="0.19685039370078741" right="0.19685039370078741" top="0.19685039370078741" bottom="0.19685039370078741" header="0" footer="0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  <pageSetUpPr fitToPage="1"/>
  </sheetPr>
  <dimension ref="A1:O18"/>
  <sheetViews>
    <sheetView zoomScaleNormal="100" workbookViewId="0">
      <pane xSplit="2" ySplit="6" topLeftCell="C7" activePane="bottomRight" state="frozen"/>
      <selection activeCell="F9" sqref="F9"/>
      <selection pane="topRight" activeCell="F9" sqref="F9"/>
      <selection pane="bottomLeft" activeCell="F9" sqref="F9"/>
      <selection pane="bottomRight" activeCell="D9" sqref="D9"/>
    </sheetView>
  </sheetViews>
  <sheetFormatPr defaultColWidth="9.140625" defaultRowHeight="15.75" x14ac:dyDescent="0.25"/>
  <cols>
    <col min="1" max="1" width="7.5703125" style="2" customWidth="1"/>
    <col min="2" max="2" width="13.140625" style="5" customWidth="1"/>
    <col min="3" max="3" width="47.42578125" style="5" customWidth="1"/>
    <col min="4" max="5" width="24.140625" style="5" customWidth="1"/>
    <col min="6" max="6" width="52.85546875" style="2" customWidth="1"/>
    <col min="7" max="7" width="16.7109375" style="2" customWidth="1"/>
    <col min="8" max="10" width="15.7109375" style="2" customWidth="1"/>
    <col min="11" max="14" width="18.7109375" style="2" customWidth="1"/>
    <col min="15" max="15" width="15.7109375" style="2" customWidth="1"/>
    <col min="16" max="20" width="15.7109375" style="3" customWidth="1"/>
    <col min="21" max="16384" width="9.140625" style="3"/>
  </cols>
  <sheetData>
    <row r="1" spans="1:15" ht="89.25" customHeight="1" x14ac:dyDescent="0.25">
      <c r="E1" s="148" t="s">
        <v>84</v>
      </c>
      <c r="F1" s="148"/>
    </row>
    <row r="2" spans="1:15" x14ac:dyDescent="0.25">
      <c r="A2" s="5"/>
      <c r="F2" s="60"/>
      <c r="G2" s="5"/>
      <c r="H2" s="5"/>
      <c r="I2" s="5"/>
      <c r="J2" s="5"/>
      <c r="K2" s="5"/>
      <c r="L2" s="5"/>
      <c r="M2" s="5"/>
      <c r="N2" s="5"/>
      <c r="O2" s="5"/>
    </row>
    <row r="3" spans="1:15" ht="54.6" customHeight="1" x14ac:dyDescent="0.25">
      <c r="A3" s="151" t="s">
        <v>276</v>
      </c>
      <c r="B3" s="151"/>
      <c r="C3" s="151"/>
      <c r="D3" s="151"/>
      <c r="E3" s="151"/>
      <c r="F3" s="151"/>
      <c r="G3" s="1"/>
      <c r="H3" s="1"/>
      <c r="I3" s="1"/>
      <c r="J3" s="1"/>
    </row>
    <row r="4" spans="1:15" ht="17.45" customHeight="1" x14ac:dyDescent="0.25">
      <c r="F4" s="12"/>
    </row>
    <row r="5" spans="1:15" ht="29.25" customHeight="1" x14ac:dyDescent="0.25">
      <c r="A5" s="149" t="s">
        <v>13</v>
      </c>
      <c r="B5" s="149" t="s">
        <v>14</v>
      </c>
      <c r="C5" s="149" t="s">
        <v>59</v>
      </c>
      <c r="D5" s="152" t="s">
        <v>15</v>
      </c>
      <c r="E5" s="152"/>
      <c r="F5" s="149" t="s">
        <v>33</v>
      </c>
      <c r="K5" s="4"/>
    </row>
    <row r="6" spans="1:15" ht="35.25" customHeight="1" x14ac:dyDescent="0.25">
      <c r="A6" s="150"/>
      <c r="B6" s="150"/>
      <c r="C6" s="150"/>
      <c r="D6" s="22" t="s">
        <v>16</v>
      </c>
      <c r="E6" s="22" t="s">
        <v>17</v>
      </c>
      <c r="F6" s="150"/>
      <c r="G6" s="5"/>
      <c r="H6" s="5"/>
      <c r="I6" s="5"/>
      <c r="J6" s="5"/>
      <c r="K6" s="4"/>
      <c r="L6" s="5"/>
      <c r="M6" s="5"/>
      <c r="N6" s="5"/>
      <c r="O6" s="5"/>
    </row>
    <row r="7" spans="1:15" ht="20.25" customHeight="1" x14ac:dyDescent="0.25">
      <c r="A7" s="154">
        <v>2</v>
      </c>
      <c r="B7" s="157" t="s">
        <v>18</v>
      </c>
      <c r="C7" s="62" t="s">
        <v>61</v>
      </c>
      <c r="D7" s="48">
        <v>6</v>
      </c>
      <c r="E7" s="48">
        <v>193232000</v>
      </c>
      <c r="F7" s="48" t="s">
        <v>172</v>
      </c>
      <c r="G7" s="5"/>
      <c r="H7" s="5"/>
      <c r="I7" s="5"/>
      <c r="J7" s="5"/>
      <c r="K7" s="5"/>
      <c r="L7" s="5"/>
      <c r="M7" s="5"/>
      <c r="N7" s="5"/>
      <c r="O7" s="5"/>
    </row>
    <row r="8" spans="1:15" ht="27.75" customHeight="1" x14ac:dyDescent="0.25">
      <c r="A8" s="155"/>
      <c r="B8" s="158"/>
      <c r="C8" s="63" t="s">
        <v>62</v>
      </c>
      <c r="D8" s="49">
        <v>19</v>
      </c>
      <c r="E8" s="49">
        <v>1026321000</v>
      </c>
      <c r="F8" s="48" t="s">
        <v>172</v>
      </c>
      <c r="G8" s="5"/>
      <c r="H8" s="5"/>
      <c r="I8" s="5"/>
      <c r="J8" s="5"/>
      <c r="K8" s="5"/>
      <c r="L8" s="5"/>
      <c r="M8" s="5"/>
      <c r="N8" s="5"/>
      <c r="O8" s="5"/>
    </row>
    <row r="9" spans="1:15" ht="20.25" customHeight="1" x14ac:dyDescent="0.25">
      <c r="A9" s="155"/>
      <c r="B9" s="158"/>
      <c r="C9" s="63" t="s">
        <v>63</v>
      </c>
      <c r="D9" s="49"/>
      <c r="E9" s="49"/>
      <c r="F9" s="120"/>
      <c r="G9" s="5"/>
      <c r="H9" s="5"/>
      <c r="I9" s="5"/>
      <c r="J9" s="5"/>
      <c r="K9" s="5"/>
      <c r="L9" s="5"/>
      <c r="M9" s="5"/>
      <c r="N9" s="5"/>
      <c r="O9" s="5"/>
    </row>
    <row r="10" spans="1:15" ht="40.5" customHeight="1" x14ac:dyDescent="0.25">
      <c r="A10" s="156"/>
      <c r="B10" s="159"/>
      <c r="C10" s="64" t="s">
        <v>60</v>
      </c>
      <c r="D10" s="26">
        <v>10</v>
      </c>
      <c r="E10" s="26">
        <v>1103147000</v>
      </c>
      <c r="F10" s="26" t="s">
        <v>246</v>
      </c>
      <c r="G10" s="5"/>
      <c r="H10" s="5"/>
      <c r="I10" s="5"/>
      <c r="J10" s="5"/>
      <c r="K10" s="5"/>
      <c r="L10" s="5"/>
      <c r="M10" s="5"/>
      <c r="N10" s="5"/>
      <c r="O10" s="5"/>
    </row>
    <row r="11" spans="1:15" ht="20.25" customHeight="1" x14ac:dyDescent="0.25">
      <c r="A11" s="154">
        <v>4</v>
      </c>
      <c r="B11" s="157" t="s">
        <v>34</v>
      </c>
      <c r="C11" s="62" t="s">
        <v>61</v>
      </c>
      <c r="D11" s="24">
        <v>9</v>
      </c>
      <c r="E11" s="24">
        <v>2296122</v>
      </c>
      <c r="F11" s="48" t="s">
        <v>172</v>
      </c>
    </row>
    <row r="12" spans="1:15" ht="22.5" customHeight="1" x14ac:dyDescent="0.25">
      <c r="A12" s="155"/>
      <c r="B12" s="158"/>
      <c r="C12" s="63" t="s">
        <v>62</v>
      </c>
      <c r="D12" s="25">
        <v>28</v>
      </c>
      <c r="E12" s="25">
        <v>54182000</v>
      </c>
      <c r="F12" s="48" t="s">
        <v>172</v>
      </c>
    </row>
    <row r="13" spans="1:15" ht="20.25" customHeight="1" x14ac:dyDescent="0.25">
      <c r="A13" s="155"/>
      <c r="B13" s="158"/>
      <c r="C13" s="63" t="s">
        <v>63</v>
      </c>
      <c r="D13" s="25"/>
      <c r="E13" s="25"/>
      <c r="F13" s="25"/>
    </row>
    <row r="14" spans="1:15" ht="28.5" customHeight="1" x14ac:dyDescent="0.25">
      <c r="A14" s="156"/>
      <c r="B14" s="159"/>
      <c r="C14" s="64" t="s">
        <v>60</v>
      </c>
      <c r="D14" s="26">
        <v>12</v>
      </c>
      <c r="E14" s="26">
        <v>4812280000</v>
      </c>
      <c r="F14" s="26" t="s">
        <v>246</v>
      </c>
    </row>
    <row r="16" spans="1:15" ht="18.75" customHeight="1" x14ac:dyDescent="0.25">
      <c r="A16" s="153" t="s">
        <v>83</v>
      </c>
      <c r="B16" s="153"/>
      <c r="C16" s="153"/>
      <c r="D16" s="153"/>
      <c r="E16" s="153"/>
      <c r="F16" s="153"/>
      <c r="G16" s="47"/>
      <c r="H16" s="47"/>
      <c r="I16" s="47"/>
      <c r="J16" s="47"/>
      <c r="K16" s="47"/>
      <c r="L16" s="47"/>
      <c r="M16" s="47"/>
      <c r="N16" s="47"/>
    </row>
    <row r="17" spans="1:6" x14ac:dyDescent="0.25">
      <c r="A17" s="153"/>
      <c r="B17" s="153"/>
      <c r="C17" s="153"/>
      <c r="D17" s="153"/>
      <c r="E17" s="153"/>
      <c r="F17" s="153"/>
    </row>
    <row r="18" spans="1:6" ht="31.5" customHeight="1" x14ac:dyDescent="0.25">
      <c r="A18" s="153"/>
      <c r="B18" s="153"/>
      <c r="C18" s="153"/>
      <c r="D18" s="153"/>
      <c r="E18" s="153"/>
      <c r="F18" s="153"/>
    </row>
  </sheetData>
  <mergeCells count="12">
    <mergeCell ref="A16:F18"/>
    <mergeCell ref="A7:A10"/>
    <mergeCell ref="B7:B10"/>
    <mergeCell ref="A11:A14"/>
    <mergeCell ref="B11:B14"/>
    <mergeCell ref="E1:F1"/>
    <mergeCell ref="F5:F6"/>
    <mergeCell ref="A3:F3"/>
    <mergeCell ref="A5:A6"/>
    <mergeCell ref="B5:B6"/>
    <mergeCell ref="C5:C6"/>
    <mergeCell ref="D5:E5"/>
  </mergeCells>
  <printOptions horizontalCentered="1"/>
  <pageMargins left="0.19685039370078741" right="0.19685039370078741" top="0.19685039370078741" bottom="0.19685039370078741" header="0" footer="0"/>
  <pageSetup paperSize="9" scale="9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B0F0"/>
    <pageSetUpPr fitToPage="1"/>
  </sheetPr>
  <dimension ref="A1:O23"/>
  <sheetViews>
    <sheetView view="pageBreakPreview" topLeftCell="A4" zoomScale="85" zoomScaleNormal="85" zoomScaleSheetLayoutView="85" workbookViewId="0">
      <pane xSplit="1" ySplit="2" topLeftCell="C9" activePane="bottomRight" state="frozen"/>
      <selection activeCell="A4" sqref="A4"/>
      <selection pane="topRight" activeCell="B4" sqref="B4"/>
      <selection pane="bottomLeft" activeCell="A6" sqref="A6"/>
      <selection pane="bottomRight" activeCell="C6" sqref="C6:C20"/>
    </sheetView>
  </sheetViews>
  <sheetFormatPr defaultColWidth="9.140625" defaultRowHeight="18.75" x14ac:dyDescent="0.25"/>
  <cols>
    <col min="1" max="1" width="9.7109375" style="34" bestFit="1" customWidth="1"/>
    <col min="2" max="2" width="12.85546875" style="37" customWidth="1"/>
    <col min="3" max="3" width="42.5703125" style="34" customWidth="1"/>
    <col min="4" max="4" width="20.28515625" style="37" customWidth="1"/>
    <col min="5" max="5" width="19.7109375" style="37" customWidth="1"/>
    <col min="6" max="6" width="22.7109375" style="37" customWidth="1"/>
    <col min="7" max="7" width="35.42578125" style="37" customWidth="1"/>
    <col min="8" max="8" width="19" style="37" customWidth="1"/>
    <col min="9" max="9" width="24.7109375" style="37" customWidth="1"/>
    <col min="10" max="10" width="20.140625" style="37" customWidth="1"/>
    <col min="11" max="11" width="23.28515625" style="37" customWidth="1"/>
    <col min="12" max="12" width="24" style="37" customWidth="1"/>
    <col min="13" max="13" width="16.7109375" style="34" customWidth="1"/>
    <col min="14" max="15" width="15.7109375" style="34" customWidth="1"/>
    <col min="16" max="19" width="18.7109375" style="34" customWidth="1"/>
    <col min="20" max="25" width="15.7109375" style="34" customWidth="1"/>
    <col min="26" max="16384" width="9.140625" style="34"/>
  </cols>
  <sheetData>
    <row r="1" spans="1:15" ht="107.25" customHeight="1" x14ac:dyDescent="0.25">
      <c r="I1" s="160" t="s">
        <v>87</v>
      </c>
      <c r="J1" s="160"/>
      <c r="K1" s="160"/>
      <c r="L1" s="160"/>
    </row>
    <row r="2" spans="1:15" ht="77.25" customHeight="1" x14ac:dyDescent="0.25">
      <c r="A2" s="147" t="s">
        <v>165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36"/>
      <c r="N2" s="36"/>
      <c r="O2" s="36"/>
    </row>
    <row r="3" spans="1:15" x14ac:dyDescent="0.25">
      <c r="L3" s="33"/>
    </row>
    <row r="4" spans="1:15" ht="49.5" customHeight="1" x14ac:dyDescent="0.25">
      <c r="A4" s="162" t="s">
        <v>13</v>
      </c>
      <c r="B4" s="162" t="s">
        <v>14</v>
      </c>
      <c r="C4" s="162" t="s">
        <v>6</v>
      </c>
      <c r="D4" s="162" t="s">
        <v>35</v>
      </c>
      <c r="E4" s="162" t="s">
        <v>10</v>
      </c>
      <c r="F4" s="162" t="s">
        <v>11</v>
      </c>
      <c r="G4" s="164" t="s">
        <v>58</v>
      </c>
      <c r="H4" s="164"/>
      <c r="I4" s="162" t="s">
        <v>7</v>
      </c>
      <c r="J4" s="162" t="s">
        <v>8</v>
      </c>
      <c r="K4" s="162" t="s">
        <v>9</v>
      </c>
      <c r="L4" s="162" t="s">
        <v>70</v>
      </c>
    </row>
    <row r="5" spans="1:15" ht="62.25" customHeight="1" x14ac:dyDescent="0.25">
      <c r="A5" s="163"/>
      <c r="B5" s="163"/>
      <c r="C5" s="163"/>
      <c r="D5" s="163"/>
      <c r="E5" s="163"/>
      <c r="F5" s="163"/>
      <c r="G5" s="66" t="s">
        <v>64</v>
      </c>
      <c r="H5" s="66" t="s">
        <v>67</v>
      </c>
      <c r="I5" s="163"/>
      <c r="J5" s="163"/>
      <c r="K5" s="163"/>
      <c r="L5" s="163"/>
    </row>
    <row r="6" spans="1:15" ht="42" customHeight="1" x14ac:dyDescent="0.25">
      <c r="A6" s="80" t="s">
        <v>96</v>
      </c>
      <c r="B6" s="75" t="s">
        <v>18</v>
      </c>
      <c r="C6" s="76" t="s">
        <v>291</v>
      </c>
      <c r="D6" s="76" t="s">
        <v>172</v>
      </c>
      <c r="E6" s="75" t="s">
        <v>169</v>
      </c>
      <c r="F6" s="75" t="s">
        <v>280</v>
      </c>
      <c r="G6" s="76" t="s">
        <v>281</v>
      </c>
      <c r="H6" s="75">
        <v>200528515</v>
      </c>
      <c r="I6" s="79" t="s">
        <v>167</v>
      </c>
      <c r="J6" s="75">
        <v>72</v>
      </c>
      <c r="K6" s="75">
        <v>1437244</v>
      </c>
      <c r="L6" s="75">
        <v>103481</v>
      </c>
    </row>
    <row r="7" spans="1:15" ht="42" customHeight="1" x14ac:dyDescent="0.25">
      <c r="A7" s="80" t="s">
        <v>97</v>
      </c>
      <c r="B7" s="75" t="s">
        <v>18</v>
      </c>
      <c r="C7" s="124" t="s">
        <v>284</v>
      </c>
      <c r="D7" s="76" t="s">
        <v>172</v>
      </c>
      <c r="E7" s="75" t="s">
        <v>169</v>
      </c>
      <c r="F7" s="75" t="s">
        <v>282</v>
      </c>
      <c r="G7" s="76" t="s">
        <v>283</v>
      </c>
      <c r="H7" s="75">
        <v>307013175</v>
      </c>
      <c r="I7" s="79" t="s">
        <v>167</v>
      </c>
      <c r="J7" s="75">
        <v>3</v>
      </c>
      <c r="K7" s="79">
        <v>20672000</v>
      </c>
      <c r="L7" s="75">
        <v>62016</v>
      </c>
    </row>
    <row r="8" spans="1:15" ht="42" customHeight="1" x14ac:dyDescent="0.25">
      <c r="A8" s="80" t="s">
        <v>98</v>
      </c>
      <c r="B8" s="75" t="s">
        <v>18</v>
      </c>
      <c r="C8" s="76" t="s">
        <v>285</v>
      </c>
      <c r="D8" s="76" t="s">
        <v>172</v>
      </c>
      <c r="E8" s="75" t="s">
        <v>169</v>
      </c>
      <c r="F8" s="81" t="s">
        <v>286</v>
      </c>
      <c r="G8" s="76" t="s">
        <v>287</v>
      </c>
      <c r="H8" s="75">
        <v>308435719</v>
      </c>
      <c r="I8" s="79" t="s">
        <v>247</v>
      </c>
      <c r="J8" s="75">
        <v>1</v>
      </c>
      <c r="K8" s="75">
        <v>6840000</v>
      </c>
      <c r="L8" s="75">
        <v>6840</v>
      </c>
    </row>
    <row r="9" spans="1:15" ht="42" customHeight="1" x14ac:dyDescent="0.25">
      <c r="A9" s="80" t="s">
        <v>99</v>
      </c>
      <c r="B9" s="75" t="s">
        <v>18</v>
      </c>
      <c r="C9" s="76" t="s">
        <v>288</v>
      </c>
      <c r="D9" s="76" t="s">
        <v>172</v>
      </c>
      <c r="E9" s="75" t="s">
        <v>169</v>
      </c>
      <c r="F9" s="75" t="s">
        <v>289</v>
      </c>
      <c r="G9" s="76" t="s">
        <v>290</v>
      </c>
      <c r="H9" s="75">
        <v>306181594</v>
      </c>
      <c r="I9" s="75" t="s">
        <v>170</v>
      </c>
      <c r="J9" s="75">
        <v>13</v>
      </c>
      <c r="K9" s="75">
        <v>287000</v>
      </c>
      <c r="L9" s="75">
        <v>3731</v>
      </c>
    </row>
    <row r="10" spans="1:15" ht="42" customHeight="1" x14ac:dyDescent="0.25">
      <c r="A10" s="80" t="s">
        <v>100</v>
      </c>
      <c r="B10" s="75" t="s">
        <v>18</v>
      </c>
      <c r="C10" s="76" t="s">
        <v>292</v>
      </c>
      <c r="D10" s="76" t="s">
        <v>172</v>
      </c>
      <c r="E10" s="75" t="s">
        <v>169</v>
      </c>
      <c r="F10" s="75" t="s">
        <v>294</v>
      </c>
      <c r="G10" s="76" t="s">
        <v>295</v>
      </c>
      <c r="H10" s="75">
        <v>305100299</v>
      </c>
      <c r="I10" s="75" t="s">
        <v>170</v>
      </c>
      <c r="J10" s="75">
        <v>2</v>
      </c>
      <c r="K10" s="75">
        <v>7392000</v>
      </c>
      <c r="L10" s="75">
        <v>14784</v>
      </c>
    </row>
    <row r="11" spans="1:15" ht="42" customHeight="1" x14ac:dyDescent="0.25">
      <c r="A11" s="80" t="s">
        <v>101</v>
      </c>
      <c r="B11" s="75" t="s">
        <v>18</v>
      </c>
      <c r="C11" s="76" t="s">
        <v>293</v>
      </c>
      <c r="D11" s="76" t="s">
        <v>172</v>
      </c>
      <c r="E11" s="75" t="s">
        <v>169</v>
      </c>
      <c r="F11" s="75" t="s">
        <v>294</v>
      </c>
      <c r="G11" s="76" t="s">
        <v>295</v>
      </c>
      <c r="H11" s="75">
        <v>305100299</v>
      </c>
      <c r="I11" s="75" t="s">
        <v>170</v>
      </c>
      <c r="J11" s="75">
        <v>2</v>
      </c>
      <c r="K11" s="75">
        <v>1190400</v>
      </c>
      <c r="L11" s="75">
        <v>2380</v>
      </c>
    </row>
    <row r="12" spans="1:15" ht="42" customHeight="1" x14ac:dyDescent="0.25">
      <c r="A12" s="80" t="s">
        <v>102</v>
      </c>
      <c r="B12" s="75" t="s">
        <v>34</v>
      </c>
      <c r="C12" s="76" t="s">
        <v>168</v>
      </c>
      <c r="D12" s="76" t="s">
        <v>172</v>
      </c>
      <c r="E12" s="75" t="s">
        <v>169</v>
      </c>
      <c r="F12" s="75" t="s">
        <v>296</v>
      </c>
      <c r="G12" s="76" t="s">
        <v>297</v>
      </c>
      <c r="H12" s="75">
        <v>301131778</v>
      </c>
      <c r="I12" s="79" t="s">
        <v>167</v>
      </c>
      <c r="J12" s="75">
        <v>1</v>
      </c>
      <c r="K12" s="75">
        <v>258216000</v>
      </c>
      <c r="L12" s="75">
        <v>258216</v>
      </c>
    </row>
    <row r="13" spans="1:15" ht="42" customHeight="1" x14ac:dyDescent="0.25">
      <c r="A13" s="80" t="s">
        <v>103</v>
      </c>
      <c r="B13" s="75" t="s">
        <v>34</v>
      </c>
      <c r="C13" s="76" t="s">
        <v>298</v>
      </c>
      <c r="D13" s="76" t="s">
        <v>172</v>
      </c>
      <c r="E13" s="75" t="s">
        <v>169</v>
      </c>
      <c r="F13" s="75" t="s">
        <v>299</v>
      </c>
      <c r="G13" s="76" t="s">
        <v>300</v>
      </c>
      <c r="H13" s="75">
        <v>308193514</v>
      </c>
      <c r="I13" s="75" t="s">
        <v>170</v>
      </c>
      <c r="J13" s="75">
        <v>3</v>
      </c>
      <c r="K13" s="75">
        <v>3225333</v>
      </c>
      <c r="L13" s="75">
        <v>9676</v>
      </c>
    </row>
    <row r="14" spans="1:15" ht="42" customHeight="1" x14ac:dyDescent="0.25">
      <c r="A14" s="80" t="s">
        <v>104</v>
      </c>
      <c r="B14" s="75" t="s">
        <v>34</v>
      </c>
      <c r="C14" s="125" t="s">
        <v>301</v>
      </c>
      <c r="D14" s="76" t="s">
        <v>172</v>
      </c>
      <c r="E14" s="75" t="s">
        <v>169</v>
      </c>
      <c r="F14" s="75" t="s">
        <v>302</v>
      </c>
      <c r="G14" s="76" t="s">
        <v>303</v>
      </c>
      <c r="H14" s="75">
        <v>308801943</v>
      </c>
      <c r="I14" s="79" t="s">
        <v>167</v>
      </c>
      <c r="J14" s="75">
        <v>75</v>
      </c>
      <c r="K14" s="75">
        <v>11465520</v>
      </c>
      <c r="L14" s="75">
        <v>859914</v>
      </c>
    </row>
    <row r="15" spans="1:15" ht="42" customHeight="1" x14ac:dyDescent="0.25">
      <c r="A15" s="80" t="s">
        <v>105</v>
      </c>
      <c r="B15" s="75" t="s">
        <v>34</v>
      </c>
      <c r="C15" s="76" t="s">
        <v>304</v>
      </c>
      <c r="D15" s="76" t="s">
        <v>172</v>
      </c>
      <c r="E15" s="75" t="s">
        <v>169</v>
      </c>
      <c r="F15" s="82" t="s">
        <v>305</v>
      </c>
      <c r="G15" s="76" t="s">
        <v>306</v>
      </c>
      <c r="H15" s="75">
        <v>202934279</v>
      </c>
      <c r="I15" s="75" t="s">
        <v>170</v>
      </c>
      <c r="J15" s="75">
        <v>5</v>
      </c>
      <c r="K15" s="75">
        <v>200944590</v>
      </c>
      <c r="L15" s="75">
        <v>1004723</v>
      </c>
      <c r="M15" s="34">
        <f>+K15*J15</f>
        <v>1004722950</v>
      </c>
    </row>
    <row r="16" spans="1:15" ht="42" customHeight="1" x14ac:dyDescent="0.25">
      <c r="A16" s="73" t="s">
        <v>106</v>
      </c>
      <c r="B16" s="75" t="s">
        <v>34</v>
      </c>
      <c r="C16" s="76" t="s">
        <v>307</v>
      </c>
      <c r="D16" s="76" t="s">
        <v>172</v>
      </c>
      <c r="E16" s="75" t="s">
        <v>169</v>
      </c>
      <c r="F16" s="75" t="s">
        <v>308</v>
      </c>
      <c r="G16" s="75" t="s">
        <v>309</v>
      </c>
      <c r="H16" s="75">
        <v>575551963</v>
      </c>
      <c r="I16" s="75" t="s">
        <v>170</v>
      </c>
      <c r="J16" s="75">
        <v>40</v>
      </c>
      <c r="K16" s="75">
        <v>333000</v>
      </c>
      <c r="L16" s="75">
        <v>13320</v>
      </c>
    </row>
    <row r="17" spans="1:12" ht="42" customHeight="1" x14ac:dyDescent="0.25">
      <c r="A17" s="73" t="s">
        <v>107</v>
      </c>
      <c r="B17" s="75" t="s">
        <v>34</v>
      </c>
      <c r="C17" s="125" t="s">
        <v>171</v>
      </c>
      <c r="D17" s="76" t="s">
        <v>172</v>
      </c>
      <c r="E17" s="75" t="s">
        <v>169</v>
      </c>
      <c r="F17" s="75" t="s">
        <v>310</v>
      </c>
      <c r="G17" s="75" t="s">
        <v>311</v>
      </c>
      <c r="H17" s="75">
        <v>306248041</v>
      </c>
      <c r="I17" s="79" t="s">
        <v>167</v>
      </c>
      <c r="J17" s="75">
        <v>3</v>
      </c>
      <c r="K17" s="75">
        <v>8970000</v>
      </c>
      <c r="L17" s="75">
        <v>26910</v>
      </c>
    </row>
    <row r="18" spans="1:12" ht="46.5" customHeight="1" x14ac:dyDescent="0.25">
      <c r="A18" s="73" t="s">
        <v>108</v>
      </c>
      <c r="B18" s="75" t="s">
        <v>34</v>
      </c>
      <c r="C18" s="125" t="s">
        <v>320</v>
      </c>
      <c r="D18" s="76" t="s">
        <v>172</v>
      </c>
      <c r="E18" s="75" t="s">
        <v>169</v>
      </c>
      <c r="F18" s="75" t="s">
        <v>313</v>
      </c>
      <c r="G18" s="75" t="s">
        <v>314</v>
      </c>
      <c r="H18" s="75">
        <v>309040592</v>
      </c>
      <c r="I18" s="79" t="s">
        <v>167</v>
      </c>
      <c r="J18" s="75">
        <v>1</v>
      </c>
      <c r="K18" s="75">
        <v>50763546.560000002</v>
      </c>
      <c r="L18" s="75">
        <v>50763</v>
      </c>
    </row>
    <row r="19" spans="1:12" ht="42" customHeight="1" x14ac:dyDescent="0.25">
      <c r="A19" s="73" t="s">
        <v>109</v>
      </c>
      <c r="B19" s="75" t="s">
        <v>34</v>
      </c>
      <c r="C19" s="125" t="s">
        <v>315</v>
      </c>
      <c r="D19" s="76" t="s">
        <v>172</v>
      </c>
      <c r="E19" s="75" t="s">
        <v>169</v>
      </c>
      <c r="F19" s="75" t="s">
        <v>316</v>
      </c>
      <c r="G19" s="75" t="s">
        <v>317</v>
      </c>
      <c r="H19" s="75">
        <v>308800819</v>
      </c>
      <c r="I19" s="79" t="s">
        <v>167</v>
      </c>
      <c r="J19" s="75">
        <v>1</v>
      </c>
      <c r="K19" s="75">
        <v>37600000</v>
      </c>
      <c r="L19" s="75">
        <v>37600</v>
      </c>
    </row>
    <row r="20" spans="1:12" ht="50.25" customHeight="1" x14ac:dyDescent="0.25">
      <c r="A20" s="73" t="s">
        <v>110</v>
      </c>
      <c r="B20" s="75" t="s">
        <v>34</v>
      </c>
      <c r="C20" s="125" t="s">
        <v>312</v>
      </c>
      <c r="D20" s="76" t="s">
        <v>172</v>
      </c>
      <c r="E20" s="75" t="s">
        <v>169</v>
      </c>
      <c r="F20" s="75" t="s">
        <v>318</v>
      </c>
      <c r="G20" s="75" t="s">
        <v>319</v>
      </c>
      <c r="H20" s="75">
        <v>304704282</v>
      </c>
      <c r="I20" s="79" t="s">
        <v>167</v>
      </c>
      <c r="J20" s="75">
        <v>1</v>
      </c>
      <c r="K20" s="75">
        <v>35000000</v>
      </c>
      <c r="L20" s="75">
        <v>35000</v>
      </c>
    </row>
    <row r="21" spans="1:12" ht="42" customHeight="1" x14ac:dyDescent="0.25">
      <c r="A21" s="165" t="s">
        <v>19</v>
      </c>
      <c r="B21" s="166"/>
      <c r="C21" s="11"/>
      <c r="D21" s="35"/>
      <c r="E21" s="35"/>
      <c r="F21" s="35"/>
      <c r="G21" s="35"/>
      <c r="H21" s="35"/>
      <c r="I21" s="35"/>
      <c r="J21" s="35"/>
      <c r="K21" s="35"/>
      <c r="L21" s="35">
        <f>SUM(L6:L20)</f>
        <v>2489354</v>
      </c>
    </row>
    <row r="22" spans="1:12" ht="14.25" customHeight="1" x14ac:dyDescent="0.25"/>
    <row r="23" spans="1:12" ht="54" customHeight="1" x14ac:dyDescent="0.25">
      <c r="A23" s="161" t="s">
        <v>83</v>
      </c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</row>
  </sheetData>
  <autoFilter ref="A4:Y21">
    <filterColumn colId="7" showButton="0"/>
  </autoFilter>
  <mergeCells count="15">
    <mergeCell ref="A2:L2"/>
    <mergeCell ref="I1:L1"/>
    <mergeCell ref="A23:L23"/>
    <mergeCell ref="A4:A5"/>
    <mergeCell ref="B4:B5"/>
    <mergeCell ref="C4:C5"/>
    <mergeCell ref="D4:D5"/>
    <mergeCell ref="K4:K5"/>
    <mergeCell ref="G4:H4"/>
    <mergeCell ref="E4:E5"/>
    <mergeCell ref="F4:F5"/>
    <mergeCell ref="L4:L5"/>
    <mergeCell ref="I4:I5"/>
    <mergeCell ref="J4:J5"/>
    <mergeCell ref="A21:B21"/>
  </mergeCells>
  <printOptions horizontalCentered="1"/>
  <pageMargins left="0.19685039370078741" right="0.19685039370078741" top="0.19685039370078741" bottom="0.19685039370078741" header="0" footer="0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00B0F0"/>
    <pageSetUpPr fitToPage="1"/>
  </sheetPr>
  <dimension ref="A1:L92"/>
  <sheetViews>
    <sheetView view="pageBreakPreview" zoomScale="85" zoomScaleNormal="70" zoomScaleSheetLayoutView="85" workbookViewId="0">
      <pane xSplit="1" ySplit="6" topLeftCell="B47" activePane="bottomRight" state="frozen"/>
      <selection pane="topRight" activeCell="B1" sqref="B1"/>
      <selection pane="bottomLeft" activeCell="A7" sqref="A7"/>
      <selection pane="bottomRight" activeCell="L7" sqref="L7:L49"/>
    </sheetView>
  </sheetViews>
  <sheetFormatPr defaultColWidth="9.140625" defaultRowHeight="18.75" x14ac:dyDescent="0.25"/>
  <cols>
    <col min="1" max="1" width="8.140625" style="30" customWidth="1"/>
    <col min="2" max="2" width="14.28515625" style="32" customWidth="1"/>
    <col min="3" max="3" width="45.5703125" style="30" customWidth="1"/>
    <col min="4" max="4" width="36.5703125" style="32" customWidth="1"/>
    <col min="5" max="5" width="24.140625" style="32" customWidth="1"/>
    <col min="6" max="6" width="29.140625" style="32" customWidth="1"/>
    <col min="7" max="7" width="40.85546875" style="32" customWidth="1"/>
    <col min="8" max="8" width="20.140625" style="32" customWidth="1"/>
    <col min="9" max="9" width="27.42578125" style="32" customWidth="1"/>
    <col min="10" max="10" width="25.140625" style="32" customWidth="1"/>
    <col min="11" max="11" width="24.85546875" style="32" customWidth="1"/>
    <col min="12" max="12" width="27.140625" style="32" customWidth="1"/>
    <col min="13" max="14" width="18.7109375" style="30" customWidth="1"/>
    <col min="15" max="20" width="15.7109375" style="30" customWidth="1"/>
    <col min="21" max="16384" width="9.140625" style="30"/>
  </cols>
  <sheetData>
    <row r="1" spans="1:12" ht="74.25" customHeight="1" x14ac:dyDescent="0.25">
      <c r="I1" s="139" t="s">
        <v>88</v>
      </c>
      <c r="J1" s="139"/>
      <c r="K1" s="139"/>
      <c r="L1" s="139"/>
    </row>
    <row r="2" spans="1:12" x14ac:dyDescent="0.25">
      <c r="K2" s="169"/>
      <c r="L2" s="169"/>
    </row>
    <row r="3" spans="1:12" ht="81.75" customHeight="1" x14ac:dyDescent="0.25">
      <c r="A3" s="147" t="s">
        <v>321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25">
      <c r="L4" s="33"/>
    </row>
    <row r="5" spans="1:12" ht="45" customHeight="1" x14ac:dyDescent="0.25">
      <c r="A5" s="167" t="s">
        <v>13</v>
      </c>
      <c r="B5" s="167" t="s">
        <v>14</v>
      </c>
      <c r="C5" s="167" t="s">
        <v>6</v>
      </c>
      <c r="D5" s="167" t="s">
        <v>35</v>
      </c>
      <c r="E5" s="167" t="s">
        <v>10</v>
      </c>
      <c r="F5" s="167" t="s">
        <v>11</v>
      </c>
      <c r="G5" s="146" t="s">
        <v>58</v>
      </c>
      <c r="H5" s="146"/>
      <c r="I5" s="167" t="s">
        <v>7</v>
      </c>
      <c r="J5" s="167" t="s">
        <v>8</v>
      </c>
      <c r="K5" s="167" t="s">
        <v>9</v>
      </c>
      <c r="L5" s="167" t="s">
        <v>71</v>
      </c>
    </row>
    <row r="6" spans="1:12" ht="61.5" customHeight="1" x14ac:dyDescent="0.25">
      <c r="A6" s="168"/>
      <c r="B6" s="168"/>
      <c r="C6" s="168"/>
      <c r="D6" s="168"/>
      <c r="E6" s="168"/>
      <c r="F6" s="168"/>
      <c r="G6" s="65" t="s">
        <v>64</v>
      </c>
      <c r="H6" s="65" t="s">
        <v>67</v>
      </c>
      <c r="I6" s="168"/>
      <c r="J6" s="168"/>
      <c r="K6" s="168"/>
      <c r="L6" s="168"/>
    </row>
    <row r="7" spans="1:12" ht="37.5" customHeight="1" x14ac:dyDescent="0.25">
      <c r="A7" s="73" t="s">
        <v>96</v>
      </c>
      <c r="B7" s="35" t="s">
        <v>18</v>
      </c>
      <c r="C7" s="11" t="s">
        <v>322</v>
      </c>
      <c r="D7" s="35" t="s">
        <v>162</v>
      </c>
      <c r="E7" s="75" t="s">
        <v>169</v>
      </c>
      <c r="F7" s="35" t="s">
        <v>323</v>
      </c>
      <c r="G7" s="11" t="s">
        <v>324</v>
      </c>
      <c r="H7" s="35">
        <v>308514445</v>
      </c>
      <c r="I7" s="35" t="s">
        <v>253</v>
      </c>
      <c r="J7" s="35">
        <v>100</v>
      </c>
      <c r="K7" s="35">
        <v>149210</v>
      </c>
      <c r="L7" s="35">
        <v>14921</v>
      </c>
    </row>
    <row r="8" spans="1:12" ht="37.5" customHeight="1" x14ac:dyDescent="0.25">
      <c r="A8" s="73" t="s">
        <v>97</v>
      </c>
      <c r="B8" s="35" t="s">
        <v>18</v>
      </c>
      <c r="C8" s="11" t="s">
        <v>328</v>
      </c>
      <c r="D8" s="35" t="s">
        <v>162</v>
      </c>
      <c r="E8" s="75" t="s">
        <v>169</v>
      </c>
      <c r="F8" s="35" t="s">
        <v>325</v>
      </c>
      <c r="G8" s="11" t="s">
        <v>326</v>
      </c>
      <c r="H8" s="35">
        <v>305895505</v>
      </c>
      <c r="I8" s="35" t="s">
        <v>327</v>
      </c>
      <c r="J8" s="35">
        <v>502</v>
      </c>
      <c r="K8" s="35">
        <v>142080</v>
      </c>
      <c r="L8" s="35">
        <v>71324</v>
      </c>
    </row>
    <row r="9" spans="1:12" ht="37.5" customHeight="1" x14ac:dyDescent="0.25">
      <c r="A9" s="73" t="s">
        <v>98</v>
      </c>
      <c r="B9" s="35" t="s">
        <v>18</v>
      </c>
      <c r="C9" s="11" t="s">
        <v>329</v>
      </c>
      <c r="D9" s="35" t="s">
        <v>162</v>
      </c>
      <c r="E9" s="75" t="s">
        <v>169</v>
      </c>
      <c r="F9" s="35" t="s">
        <v>330</v>
      </c>
      <c r="G9" s="11" t="s">
        <v>331</v>
      </c>
      <c r="H9" s="35">
        <v>304674338</v>
      </c>
      <c r="I9" s="35" t="s">
        <v>247</v>
      </c>
      <c r="J9" s="35">
        <v>1500017</v>
      </c>
      <c r="K9" s="35">
        <v>280</v>
      </c>
      <c r="L9" s="35">
        <v>420005</v>
      </c>
    </row>
    <row r="10" spans="1:12" ht="37.5" customHeight="1" x14ac:dyDescent="0.25">
      <c r="A10" s="73" t="s">
        <v>99</v>
      </c>
      <c r="B10" s="35" t="s">
        <v>18</v>
      </c>
      <c r="C10" s="11" t="s">
        <v>332</v>
      </c>
      <c r="D10" s="35" t="s">
        <v>162</v>
      </c>
      <c r="E10" s="75" t="s">
        <v>169</v>
      </c>
      <c r="F10" s="113" t="s">
        <v>333</v>
      </c>
      <c r="G10" s="11" t="s">
        <v>336</v>
      </c>
      <c r="H10" s="35">
        <v>305581714</v>
      </c>
      <c r="I10" s="35" t="s">
        <v>247</v>
      </c>
      <c r="J10" s="35">
        <v>5000</v>
      </c>
      <c r="K10" s="35">
        <v>2000</v>
      </c>
      <c r="L10" s="35">
        <v>10000</v>
      </c>
    </row>
    <row r="11" spans="1:12" ht="37.5" customHeight="1" x14ac:dyDescent="0.25">
      <c r="A11" s="73" t="s">
        <v>100</v>
      </c>
      <c r="B11" s="35" t="s">
        <v>18</v>
      </c>
      <c r="C11" s="11" t="s">
        <v>334</v>
      </c>
      <c r="D11" s="35" t="s">
        <v>162</v>
      </c>
      <c r="E11" s="75" t="s">
        <v>169</v>
      </c>
      <c r="F11" s="35" t="s">
        <v>335</v>
      </c>
      <c r="G11" s="11" t="s">
        <v>337</v>
      </c>
      <c r="H11" s="35">
        <v>307721846</v>
      </c>
      <c r="I11" s="35" t="s">
        <v>247</v>
      </c>
      <c r="J11" s="35">
        <v>100</v>
      </c>
      <c r="K11" s="35">
        <v>68312</v>
      </c>
      <c r="L11" s="35">
        <v>6831</v>
      </c>
    </row>
    <row r="12" spans="1:12" ht="37.5" customHeight="1" x14ac:dyDescent="0.25">
      <c r="A12" s="73" t="s">
        <v>101</v>
      </c>
      <c r="B12" s="35" t="s">
        <v>18</v>
      </c>
      <c r="C12" s="11" t="s">
        <v>338</v>
      </c>
      <c r="D12" s="35" t="s">
        <v>162</v>
      </c>
      <c r="E12" s="74" t="s">
        <v>169</v>
      </c>
      <c r="F12" s="114" t="s">
        <v>339</v>
      </c>
      <c r="G12" s="11" t="s">
        <v>340</v>
      </c>
      <c r="H12" s="35">
        <v>308365884</v>
      </c>
      <c r="I12" s="35" t="s">
        <v>341</v>
      </c>
      <c r="J12" s="35">
        <v>71</v>
      </c>
      <c r="K12" s="35">
        <v>96</v>
      </c>
      <c r="L12" s="35">
        <v>6854</v>
      </c>
    </row>
    <row r="13" spans="1:12" ht="37.5" customHeight="1" x14ac:dyDescent="0.25">
      <c r="A13" s="73" t="s">
        <v>102</v>
      </c>
      <c r="B13" s="35" t="s">
        <v>18</v>
      </c>
      <c r="C13" s="11" t="s">
        <v>342</v>
      </c>
      <c r="D13" s="35" t="s">
        <v>162</v>
      </c>
      <c r="E13" s="74" t="s">
        <v>169</v>
      </c>
      <c r="F13" s="35" t="s">
        <v>343</v>
      </c>
      <c r="G13" s="11" t="s">
        <v>344</v>
      </c>
      <c r="H13" s="35">
        <v>308423314</v>
      </c>
      <c r="I13" s="35" t="s">
        <v>345</v>
      </c>
      <c r="J13" s="35">
        <v>1200</v>
      </c>
      <c r="K13" s="35">
        <v>8312</v>
      </c>
      <c r="L13" s="35">
        <v>9975</v>
      </c>
    </row>
    <row r="14" spans="1:12" ht="37.5" customHeight="1" x14ac:dyDescent="0.25">
      <c r="A14" s="73" t="s">
        <v>103</v>
      </c>
      <c r="B14" s="35" t="s">
        <v>18</v>
      </c>
      <c r="C14" s="11" t="s">
        <v>346</v>
      </c>
      <c r="D14" s="35" t="s">
        <v>162</v>
      </c>
      <c r="E14" s="74" t="s">
        <v>169</v>
      </c>
      <c r="F14" s="35" t="s">
        <v>347</v>
      </c>
      <c r="G14" s="11" t="s">
        <v>348</v>
      </c>
      <c r="H14" s="35">
        <v>307835807</v>
      </c>
      <c r="I14" s="35" t="s">
        <v>247</v>
      </c>
      <c r="J14" s="35">
        <v>20000</v>
      </c>
      <c r="K14" s="35">
        <v>659</v>
      </c>
      <c r="L14" s="35">
        <v>13188</v>
      </c>
    </row>
    <row r="15" spans="1:12" ht="37.5" customHeight="1" x14ac:dyDescent="0.25">
      <c r="A15" s="73" t="s">
        <v>104</v>
      </c>
      <c r="B15" s="35" t="s">
        <v>18</v>
      </c>
      <c r="C15" s="11" t="s">
        <v>349</v>
      </c>
      <c r="D15" s="35" t="s">
        <v>162</v>
      </c>
      <c r="E15" s="74" t="s">
        <v>169</v>
      </c>
      <c r="F15" s="35" t="s">
        <v>350</v>
      </c>
      <c r="G15" s="11" t="s">
        <v>351</v>
      </c>
      <c r="H15" s="35">
        <v>305857804</v>
      </c>
      <c r="I15" s="35" t="s">
        <v>247</v>
      </c>
      <c r="J15" s="35">
        <v>947408</v>
      </c>
      <c r="K15" s="35">
        <v>376</v>
      </c>
      <c r="L15" s="35">
        <v>356225</v>
      </c>
    </row>
    <row r="16" spans="1:12" ht="37.5" customHeight="1" x14ac:dyDescent="0.25">
      <c r="A16" s="73" t="s">
        <v>105</v>
      </c>
      <c r="B16" s="35" t="s">
        <v>18</v>
      </c>
      <c r="C16" s="11" t="s">
        <v>499</v>
      </c>
      <c r="D16" s="35" t="s">
        <v>500</v>
      </c>
      <c r="E16" s="74" t="s">
        <v>501</v>
      </c>
      <c r="F16" s="35">
        <v>153</v>
      </c>
      <c r="G16" s="11" t="s">
        <v>502</v>
      </c>
      <c r="H16" s="35">
        <v>200898364</v>
      </c>
      <c r="I16" s="35" t="s">
        <v>256</v>
      </c>
      <c r="J16" s="35">
        <v>1</v>
      </c>
      <c r="K16" s="35">
        <v>555319</v>
      </c>
      <c r="L16" s="35">
        <v>555319</v>
      </c>
    </row>
    <row r="17" spans="1:12" ht="37.5" customHeight="1" x14ac:dyDescent="0.25">
      <c r="A17" s="73" t="s">
        <v>106</v>
      </c>
      <c r="B17" s="35" t="s">
        <v>18</v>
      </c>
      <c r="C17" s="11" t="s">
        <v>503</v>
      </c>
      <c r="D17" s="35" t="s">
        <v>162</v>
      </c>
      <c r="E17" s="74" t="s">
        <v>164</v>
      </c>
      <c r="F17" s="35">
        <v>31</v>
      </c>
      <c r="G17" s="11" t="s">
        <v>504</v>
      </c>
      <c r="H17" s="35">
        <v>204118319</v>
      </c>
      <c r="I17" s="35" t="s">
        <v>254</v>
      </c>
      <c r="J17" s="35">
        <v>12</v>
      </c>
      <c r="K17" s="35">
        <v>521</v>
      </c>
      <c r="L17" s="35">
        <v>6252</v>
      </c>
    </row>
    <row r="18" spans="1:12" ht="53.25" customHeight="1" x14ac:dyDescent="0.25">
      <c r="A18" s="73" t="s">
        <v>107</v>
      </c>
      <c r="B18" s="35" t="s">
        <v>18</v>
      </c>
      <c r="C18" s="11" t="s">
        <v>505</v>
      </c>
      <c r="D18" s="35" t="s">
        <v>162</v>
      </c>
      <c r="E18" s="74" t="s">
        <v>164</v>
      </c>
      <c r="F18" s="35">
        <v>30</v>
      </c>
      <c r="G18" s="11" t="s">
        <v>506</v>
      </c>
      <c r="H18" s="35">
        <v>200833833</v>
      </c>
      <c r="I18" s="35" t="s">
        <v>247</v>
      </c>
      <c r="J18" s="35">
        <v>24000</v>
      </c>
      <c r="K18" s="35">
        <v>1000</v>
      </c>
      <c r="L18" s="35">
        <v>24000</v>
      </c>
    </row>
    <row r="19" spans="1:12" ht="37.5" customHeight="1" x14ac:dyDescent="0.25">
      <c r="A19" s="73" t="s">
        <v>108</v>
      </c>
      <c r="B19" s="35" t="s">
        <v>18</v>
      </c>
      <c r="C19" s="11" t="s">
        <v>508</v>
      </c>
      <c r="D19" s="35" t="s">
        <v>162</v>
      </c>
      <c r="E19" s="74" t="s">
        <v>164</v>
      </c>
      <c r="F19" s="35">
        <v>37</v>
      </c>
      <c r="G19" s="11" t="s">
        <v>507</v>
      </c>
      <c r="H19" s="35">
        <v>200896842</v>
      </c>
      <c r="I19" s="35" t="s">
        <v>256</v>
      </c>
      <c r="J19" s="35">
        <v>1</v>
      </c>
      <c r="K19" s="35">
        <v>60472</v>
      </c>
      <c r="L19" s="35">
        <v>60472</v>
      </c>
    </row>
    <row r="20" spans="1:12" ht="54" customHeight="1" x14ac:dyDescent="0.25">
      <c r="A20" s="73" t="s">
        <v>109</v>
      </c>
      <c r="B20" s="35" t="s">
        <v>18</v>
      </c>
      <c r="C20" s="11" t="s">
        <v>508</v>
      </c>
      <c r="D20" s="35" t="s">
        <v>162</v>
      </c>
      <c r="E20" s="74" t="s">
        <v>164</v>
      </c>
      <c r="F20" s="35">
        <v>3</v>
      </c>
      <c r="G20" s="11" t="s">
        <v>509</v>
      </c>
      <c r="H20" s="35">
        <v>207327301</v>
      </c>
      <c r="I20" s="35" t="s">
        <v>256</v>
      </c>
      <c r="J20" s="35">
        <v>1</v>
      </c>
      <c r="K20" s="35">
        <v>20000</v>
      </c>
      <c r="L20" s="35">
        <v>20000</v>
      </c>
    </row>
    <row r="21" spans="1:12" ht="37.5" customHeight="1" x14ac:dyDescent="0.25">
      <c r="A21" s="73" t="s">
        <v>110</v>
      </c>
      <c r="B21" s="35" t="s">
        <v>18</v>
      </c>
      <c r="C21" s="11" t="s">
        <v>508</v>
      </c>
      <c r="D21" s="35" t="s">
        <v>162</v>
      </c>
      <c r="E21" s="74" t="s">
        <v>164</v>
      </c>
      <c r="F21" s="35">
        <v>29</v>
      </c>
      <c r="G21" s="11" t="s">
        <v>510</v>
      </c>
      <c r="H21" s="35">
        <v>303543996</v>
      </c>
      <c r="I21" s="35" t="s">
        <v>256</v>
      </c>
      <c r="J21" s="35">
        <v>1</v>
      </c>
      <c r="K21" s="35">
        <v>23800</v>
      </c>
      <c r="L21" s="35">
        <v>23800</v>
      </c>
    </row>
    <row r="22" spans="1:12" ht="37.5" customHeight="1" x14ac:dyDescent="0.25">
      <c r="A22" s="73" t="s">
        <v>111</v>
      </c>
      <c r="B22" s="35" t="s">
        <v>18</v>
      </c>
      <c r="C22" s="11" t="s">
        <v>511</v>
      </c>
      <c r="D22" s="35" t="s">
        <v>162</v>
      </c>
      <c r="E22" s="74" t="s">
        <v>164</v>
      </c>
      <c r="F22" s="35" t="s">
        <v>512</v>
      </c>
      <c r="G22" s="11" t="s">
        <v>513</v>
      </c>
      <c r="H22" s="35">
        <v>207327301</v>
      </c>
      <c r="I22" s="35" t="s">
        <v>254</v>
      </c>
      <c r="J22" s="35">
        <v>12</v>
      </c>
      <c r="K22" s="35">
        <v>76</v>
      </c>
      <c r="L22" s="35">
        <v>912</v>
      </c>
    </row>
    <row r="23" spans="1:12" ht="57" customHeight="1" x14ac:dyDescent="0.25">
      <c r="A23" s="73" t="s">
        <v>112</v>
      </c>
      <c r="B23" s="35" t="s">
        <v>18</v>
      </c>
      <c r="C23" s="11" t="s">
        <v>515</v>
      </c>
      <c r="D23" s="35" t="s">
        <v>162</v>
      </c>
      <c r="E23" s="75" t="s">
        <v>514</v>
      </c>
      <c r="F23" s="35">
        <v>84</v>
      </c>
      <c r="G23" s="11" t="s">
        <v>516</v>
      </c>
      <c r="H23" s="35">
        <v>202395602</v>
      </c>
      <c r="I23" s="35" t="s">
        <v>256</v>
      </c>
      <c r="J23" s="35">
        <v>1</v>
      </c>
      <c r="K23" s="35">
        <v>361192</v>
      </c>
      <c r="L23" s="35">
        <v>361192</v>
      </c>
    </row>
    <row r="24" spans="1:12" ht="37.5" customHeight="1" x14ac:dyDescent="0.25">
      <c r="A24" s="73" t="s">
        <v>113</v>
      </c>
      <c r="B24" s="35" t="s">
        <v>18</v>
      </c>
      <c r="C24" s="11" t="s">
        <v>508</v>
      </c>
      <c r="D24" s="35" t="s">
        <v>162</v>
      </c>
      <c r="E24" s="74" t="s">
        <v>164</v>
      </c>
      <c r="F24" s="35" t="s">
        <v>517</v>
      </c>
      <c r="G24" s="11" t="s">
        <v>518</v>
      </c>
      <c r="H24" s="35">
        <v>302361364</v>
      </c>
      <c r="I24" s="35" t="s">
        <v>256</v>
      </c>
      <c r="J24" s="35">
        <v>1</v>
      </c>
      <c r="K24" s="35">
        <v>61900</v>
      </c>
      <c r="L24" s="35">
        <v>61900</v>
      </c>
    </row>
    <row r="25" spans="1:12" ht="37.5" customHeight="1" x14ac:dyDescent="0.25">
      <c r="A25" s="73" t="s">
        <v>114</v>
      </c>
      <c r="B25" s="122" t="s">
        <v>18</v>
      </c>
      <c r="C25" s="127" t="s">
        <v>352</v>
      </c>
      <c r="D25" s="122" t="s">
        <v>162</v>
      </c>
      <c r="E25" s="121" t="s">
        <v>169</v>
      </c>
      <c r="F25" s="121" t="s">
        <v>353</v>
      </c>
      <c r="G25" s="128" t="s">
        <v>354</v>
      </c>
      <c r="H25" s="128">
        <v>308809084</v>
      </c>
      <c r="I25" s="121" t="s">
        <v>247</v>
      </c>
      <c r="J25" s="121">
        <v>16</v>
      </c>
      <c r="K25" s="121">
        <v>523900</v>
      </c>
      <c r="L25" s="121">
        <v>8382</v>
      </c>
    </row>
    <row r="26" spans="1:12" ht="37.5" customHeight="1" x14ac:dyDescent="0.25">
      <c r="A26" s="73" t="s">
        <v>115</v>
      </c>
      <c r="B26" s="122" t="s">
        <v>18</v>
      </c>
      <c r="C26" s="127" t="s">
        <v>355</v>
      </c>
      <c r="D26" s="121" t="s">
        <v>162</v>
      </c>
      <c r="E26" s="121" t="s">
        <v>169</v>
      </c>
      <c r="F26" s="121" t="s">
        <v>356</v>
      </c>
      <c r="G26" s="128" t="s">
        <v>357</v>
      </c>
      <c r="H26" s="128">
        <v>304259820</v>
      </c>
      <c r="I26" s="121" t="s">
        <v>247</v>
      </c>
      <c r="J26" s="121">
        <v>12</v>
      </c>
      <c r="K26" s="121">
        <v>434750</v>
      </c>
      <c r="L26" s="121">
        <v>6956</v>
      </c>
    </row>
    <row r="27" spans="1:12" ht="37.5" customHeight="1" x14ac:dyDescent="0.25">
      <c r="A27" s="73" t="s">
        <v>116</v>
      </c>
      <c r="B27" s="122" t="s">
        <v>18</v>
      </c>
      <c r="C27" s="127" t="s">
        <v>358</v>
      </c>
      <c r="D27" s="121" t="s">
        <v>162</v>
      </c>
      <c r="E27" s="121" t="s">
        <v>169</v>
      </c>
      <c r="F27" s="121" t="s">
        <v>359</v>
      </c>
      <c r="G27" s="128" t="s">
        <v>360</v>
      </c>
      <c r="H27" s="128">
        <v>507374932</v>
      </c>
      <c r="I27" s="121" t="s">
        <v>255</v>
      </c>
      <c r="J27" s="121">
        <v>102</v>
      </c>
      <c r="K27" s="121">
        <v>60152</v>
      </c>
      <c r="L27" s="121">
        <v>6135</v>
      </c>
    </row>
    <row r="28" spans="1:12" ht="37.5" customHeight="1" x14ac:dyDescent="0.25">
      <c r="A28" s="73" t="s">
        <v>117</v>
      </c>
      <c r="B28" s="122" t="s">
        <v>18</v>
      </c>
      <c r="C28" s="123" t="s">
        <v>361</v>
      </c>
      <c r="D28" s="122" t="s">
        <v>162</v>
      </c>
      <c r="E28" s="126" t="s">
        <v>166</v>
      </c>
      <c r="F28" s="122" t="s">
        <v>362</v>
      </c>
      <c r="G28" s="123" t="s">
        <v>363</v>
      </c>
      <c r="H28" s="122">
        <v>308600520</v>
      </c>
      <c r="I28" s="122" t="s">
        <v>247</v>
      </c>
      <c r="J28" s="122">
        <v>2</v>
      </c>
      <c r="K28" s="122">
        <v>550000</v>
      </c>
      <c r="L28" s="122">
        <v>1100</v>
      </c>
    </row>
    <row r="29" spans="1:12" ht="37.5" customHeight="1" x14ac:dyDescent="0.25">
      <c r="A29" s="73" t="s">
        <v>118</v>
      </c>
      <c r="B29" s="122" t="s">
        <v>18</v>
      </c>
      <c r="C29" s="123" t="s">
        <v>361</v>
      </c>
      <c r="D29" s="122" t="s">
        <v>162</v>
      </c>
      <c r="E29" s="126" t="s">
        <v>166</v>
      </c>
      <c r="F29" s="122" t="s">
        <v>364</v>
      </c>
      <c r="G29" s="123" t="s">
        <v>365</v>
      </c>
      <c r="H29" s="122">
        <v>305835174</v>
      </c>
      <c r="I29" s="122" t="s">
        <v>247</v>
      </c>
      <c r="J29" s="122">
        <v>1</v>
      </c>
      <c r="K29" s="122">
        <v>855555</v>
      </c>
      <c r="L29" s="122">
        <v>855</v>
      </c>
    </row>
    <row r="30" spans="1:12" ht="37.5" customHeight="1" x14ac:dyDescent="0.25">
      <c r="A30" s="73" t="s">
        <v>119</v>
      </c>
      <c r="B30" s="122" t="s">
        <v>18</v>
      </c>
      <c r="C30" s="123" t="s">
        <v>366</v>
      </c>
      <c r="D30" s="122" t="s">
        <v>162</v>
      </c>
      <c r="E30" s="126" t="s">
        <v>166</v>
      </c>
      <c r="F30" s="122" t="s">
        <v>367</v>
      </c>
      <c r="G30" s="123" t="s">
        <v>368</v>
      </c>
      <c r="H30" s="122">
        <v>308457176</v>
      </c>
      <c r="I30" s="122" t="s">
        <v>256</v>
      </c>
      <c r="J30" s="122">
        <v>10</v>
      </c>
      <c r="K30" s="122">
        <v>398990</v>
      </c>
      <c r="L30" s="122">
        <v>3989.9</v>
      </c>
    </row>
    <row r="31" spans="1:12" ht="37.5" customHeight="1" x14ac:dyDescent="0.25">
      <c r="A31" s="73" t="s">
        <v>120</v>
      </c>
      <c r="B31" s="122" t="s">
        <v>18</v>
      </c>
      <c r="C31" s="123" t="s">
        <v>369</v>
      </c>
      <c r="D31" s="122" t="s">
        <v>162</v>
      </c>
      <c r="E31" s="126" t="s">
        <v>166</v>
      </c>
      <c r="F31" s="122" t="s">
        <v>370</v>
      </c>
      <c r="G31" s="123" t="s">
        <v>371</v>
      </c>
      <c r="H31" s="122">
        <v>203202380</v>
      </c>
      <c r="I31" s="122" t="s">
        <v>247</v>
      </c>
      <c r="J31" s="122">
        <v>1</v>
      </c>
      <c r="K31" s="122">
        <v>5500000</v>
      </c>
      <c r="L31" s="122">
        <v>5500</v>
      </c>
    </row>
    <row r="32" spans="1:12" ht="37.5" customHeight="1" x14ac:dyDescent="0.25">
      <c r="A32" s="73" t="s">
        <v>121</v>
      </c>
      <c r="B32" s="122" t="s">
        <v>18</v>
      </c>
      <c r="C32" s="123" t="s">
        <v>369</v>
      </c>
      <c r="D32" s="122" t="s">
        <v>162</v>
      </c>
      <c r="E32" s="126" t="s">
        <v>166</v>
      </c>
      <c r="F32" s="122" t="s">
        <v>372</v>
      </c>
      <c r="G32" s="123" t="s">
        <v>371</v>
      </c>
      <c r="H32" s="122">
        <v>203202380</v>
      </c>
      <c r="I32" s="122" t="s">
        <v>247</v>
      </c>
      <c r="J32" s="122">
        <v>1</v>
      </c>
      <c r="K32" s="122">
        <v>5500000</v>
      </c>
      <c r="L32" s="122">
        <v>5500</v>
      </c>
    </row>
    <row r="33" spans="1:12" ht="37.5" customHeight="1" x14ac:dyDescent="0.25">
      <c r="A33" s="73" t="s">
        <v>122</v>
      </c>
      <c r="B33" s="122" t="s">
        <v>18</v>
      </c>
      <c r="C33" s="123" t="s">
        <v>369</v>
      </c>
      <c r="D33" s="122" t="s">
        <v>162</v>
      </c>
      <c r="E33" s="126" t="s">
        <v>166</v>
      </c>
      <c r="F33" s="122" t="s">
        <v>373</v>
      </c>
      <c r="G33" s="123" t="s">
        <v>371</v>
      </c>
      <c r="H33" s="122">
        <v>203202380</v>
      </c>
      <c r="I33" s="122" t="s">
        <v>247</v>
      </c>
      <c r="J33" s="122">
        <v>1</v>
      </c>
      <c r="K33" s="122">
        <v>5500000</v>
      </c>
      <c r="L33" s="122">
        <v>5500</v>
      </c>
    </row>
    <row r="34" spans="1:12" ht="37.5" customHeight="1" x14ac:dyDescent="0.25">
      <c r="A34" s="73" t="s">
        <v>123</v>
      </c>
      <c r="B34" s="122" t="s">
        <v>18</v>
      </c>
      <c r="C34" s="123" t="s">
        <v>369</v>
      </c>
      <c r="D34" s="122" t="s">
        <v>162</v>
      </c>
      <c r="E34" s="126" t="s">
        <v>166</v>
      </c>
      <c r="F34" s="122" t="s">
        <v>374</v>
      </c>
      <c r="G34" s="123" t="s">
        <v>371</v>
      </c>
      <c r="H34" s="122">
        <v>203202380</v>
      </c>
      <c r="I34" s="122" t="s">
        <v>247</v>
      </c>
      <c r="J34" s="122">
        <v>1</v>
      </c>
      <c r="K34" s="122">
        <v>5500000</v>
      </c>
      <c r="L34" s="122">
        <v>5500</v>
      </c>
    </row>
    <row r="35" spans="1:12" ht="37.5" customHeight="1" x14ac:dyDescent="0.25">
      <c r="A35" s="73" t="s">
        <v>124</v>
      </c>
      <c r="B35" s="122" t="s">
        <v>18</v>
      </c>
      <c r="C35" s="123" t="s">
        <v>375</v>
      </c>
      <c r="D35" s="122" t="s">
        <v>162</v>
      </c>
      <c r="E35" s="126" t="s">
        <v>166</v>
      </c>
      <c r="F35" s="122" t="s">
        <v>376</v>
      </c>
      <c r="G35" s="123" t="s">
        <v>377</v>
      </c>
      <c r="H35" s="122">
        <v>306089114</v>
      </c>
      <c r="I35" s="122" t="s">
        <v>247</v>
      </c>
      <c r="J35" s="122">
        <v>4000</v>
      </c>
      <c r="K35" s="122">
        <v>790</v>
      </c>
      <c r="L35" s="122">
        <v>3160</v>
      </c>
    </row>
    <row r="36" spans="1:12" ht="37.5" customHeight="1" x14ac:dyDescent="0.25">
      <c r="A36" s="73" t="s">
        <v>125</v>
      </c>
      <c r="B36" s="122" t="s">
        <v>18</v>
      </c>
      <c r="C36" s="123" t="s">
        <v>378</v>
      </c>
      <c r="D36" s="122" t="s">
        <v>162</v>
      </c>
      <c r="E36" s="126" t="s">
        <v>166</v>
      </c>
      <c r="F36" s="122" t="s">
        <v>379</v>
      </c>
      <c r="G36" s="123" t="s">
        <v>380</v>
      </c>
      <c r="H36" s="122">
        <v>306450837</v>
      </c>
      <c r="I36" s="122" t="s">
        <v>381</v>
      </c>
      <c r="J36" s="122">
        <v>150</v>
      </c>
      <c r="K36" s="122">
        <v>16500</v>
      </c>
      <c r="L36" s="122">
        <v>2475</v>
      </c>
    </row>
    <row r="37" spans="1:12" ht="37.5" customHeight="1" x14ac:dyDescent="0.25">
      <c r="A37" s="73" t="s">
        <v>126</v>
      </c>
      <c r="B37" s="122" t="s">
        <v>18</v>
      </c>
      <c r="C37" s="123" t="s">
        <v>378</v>
      </c>
      <c r="D37" s="122" t="s">
        <v>162</v>
      </c>
      <c r="E37" s="126" t="s">
        <v>166</v>
      </c>
      <c r="F37" s="122" t="s">
        <v>382</v>
      </c>
      <c r="G37" s="123" t="s">
        <v>380</v>
      </c>
      <c r="H37" s="122">
        <v>306450837</v>
      </c>
      <c r="I37" s="122" t="s">
        <v>381</v>
      </c>
      <c r="J37" s="122">
        <v>150</v>
      </c>
      <c r="K37" s="122">
        <v>16800</v>
      </c>
      <c r="L37" s="122">
        <v>2520</v>
      </c>
    </row>
    <row r="38" spans="1:12" ht="37.5" customHeight="1" x14ac:dyDescent="0.25">
      <c r="A38" s="73" t="s">
        <v>127</v>
      </c>
      <c r="B38" s="122" t="s">
        <v>18</v>
      </c>
      <c r="C38" s="123" t="s">
        <v>383</v>
      </c>
      <c r="D38" s="122" t="s">
        <v>162</v>
      </c>
      <c r="E38" s="126" t="s">
        <v>166</v>
      </c>
      <c r="F38" s="122" t="s">
        <v>384</v>
      </c>
      <c r="G38" s="123" t="s">
        <v>385</v>
      </c>
      <c r="H38" s="122">
        <v>303693917</v>
      </c>
      <c r="I38" s="122" t="s">
        <v>247</v>
      </c>
      <c r="J38" s="122">
        <v>1</v>
      </c>
      <c r="K38" s="122">
        <v>1484000</v>
      </c>
      <c r="L38" s="122">
        <v>1484</v>
      </c>
    </row>
    <row r="39" spans="1:12" ht="37.5" customHeight="1" x14ac:dyDescent="0.25">
      <c r="A39" s="73" t="s">
        <v>128</v>
      </c>
      <c r="B39" s="122" t="s">
        <v>18</v>
      </c>
      <c r="C39" s="123" t="s">
        <v>386</v>
      </c>
      <c r="D39" s="122" t="s">
        <v>162</v>
      </c>
      <c r="E39" s="126" t="s">
        <v>166</v>
      </c>
      <c r="F39" s="122" t="s">
        <v>387</v>
      </c>
      <c r="G39" s="123" t="s">
        <v>388</v>
      </c>
      <c r="H39" s="122">
        <v>307384332</v>
      </c>
      <c r="I39" s="122" t="s">
        <v>247</v>
      </c>
      <c r="J39" s="122">
        <v>4</v>
      </c>
      <c r="K39" s="122">
        <v>722000</v>
      </c>
      <c r="L39" s="122">
        <v>2888</v>
      </c>
    </row>
    <row r="40" spans="1:12" ht="37.5" customHeight="1" x14ac:dyDescent="0.25">
      <c r="A40" s="73" t="s">
        <v>129</v>
      </c>
      <c r="B40" s="122" t="s">
        <v>18</v>
      </c>
      <c r="C40" s="123" t="s">
        <v>389</v>
      </c>
      <c r="D40" s="122" t="s">
        <v>162</v>
      </c>
      <c r="E40" s="126" t="s">
        <v>166</v>
      </c>
      <c r="F40" s="122" t="s">
        <v>390</v>
      </c>
      <c r="G40" s="123" t="s">
        <v>391</v>
      </c>
      <c r="H40" s="122">
        <v>201896612</v>
      </c>
      <c r="I40" s="122" t="s">
        <v>247</v>
      </c>
      <c r="J40" s="122">
        <v>5</v>
      </c>
      <c r="K40" s="122">
        <v>144440</v>
      </c>
      <c r="L40" s="122">
        <v>722</v>
      </c>
    </row>
    <row r="41" spans="1:12" ht="37.5" customHeight="1" x14ac:dyDescent="0.25">
      <c r="A41" s="73" t="s">
        <v>130</v>
      </c>
      <c r="B41" s="122" t="s">
        <v>18</v>
      </c>
      <c r="C41" s="123" t="s">
        <v>392</v>
      </c>
      <c r="D41" s="122" t="s">
        <v>162</v>
      </c>
      <c r="E41" s="126" t="s">
        <v>166</v>
      </c>
      <c r="F41" s="122" t="s">
        <v>393</v>
      </c>
      <c r="G41" s="123" t="s">
        <v>394</v>
      </c>
      <c r="H41" s="122">
        <v>306700120</v>
      </c>
      <c r="I41" s="122" t="s">
        <v>247</v>
      </c>
      <c r="J41" s="122">
        <v>1</v>
      </c>
      <c r="K41" s="122">
        <v>511511</v>
      </c>
      <c r="L41" s="122">
        <v>511</v>
      </c>
    </row>
    <row r="42" spans="1:12" ht="37.5" customHeight="1" x14ac:dyDescent="0.25">
      <c r="A42" s="73" t="s">
        <v>131</v>
      </c>
      <c r="B42" s="122" t="s">
        <v>18</v>
      </c>
      <c r="C42" s="123" t="s">
        <v>386</v>
      </c>
      <c r="D42" s="122" t="s">
        <v>162</v>
      </c>
      <c r="E42" s="126" t="s">
        <v>166</v>
      </c>
      <c r="F42" s="122" t="s">
        <v>395</v>
      </c>
      <c r="G42" s="123" t="s">
        <v>396</v>
      </c>
      <c r="H42" s="122">
        <v>305681503</v>
      </c>
      <c r="I42" s="122" t="s">
        <v>247</v>
      </c>
      <c r="J42" s="122">
        <v>4</v>
      </c>
      <c r="K42" s="122">
        <v>440000</v>
      </c>
      <c r="L42" s="122">
        <v>1760</v>
      </c>
    </row>
    <row r="43" spans="1:12" ht="37.5" customHeight="1" x14ac:dyDescent="0.25">
      <c r="A43" s="73" t="s">
        <v>132</v>
      </c>
      <c r="B43" s="122" t="s">
        <v>18</v>
      </c>
      <c r="C43" s="123" t="s">
        <v>397</v>
      </c>
      <c r="D43" s="122" t="s">
        <v>162</v>
      </c>
      <c r="E43" s="126" t="s">
        <v>166</v>
      </c>
      <c r="F43" s="122" t="s">
        <v>398</v>
      </c>
      <c r="G43" s="123" t="s">
        <v>252</v>
      </c>
      <c r="H43" s="122">
        <v>203366731</v>
      </c>
      <c r="I43" s="122" t="s">
        <v>247</v>
      </c>
      <c r="J43" s="122">
        <v>1</v>
      </c>
      <c r="K43" s="122">
        <v>550000</v>
      </c>
      <c r="L43" s="122">
        <v>550</v>
      </c>
    </row>
    <row r="44" spans="1:12" ht="37.5" customHeight="1" x14ac:dyDescent="0.25">
      <c r="A44" s="73" t="s">
        <v>133</v>
      </c>
      <c r="B44" s="122" t="s">
        <v>18</v>
      </c>
      <c r="C44" s="123" t="s">
        <v>399</v>
      </c>
      <c r="D44" s="122" t="s">
        <v>162</v>
      </c>
      <c r="E44" s="126" t="s">
        <v>166</v>
      </c>
      <c r="F44" s="122" t="s">
        <v>400</v>
      </c>
      <c r="G44" s="123" t="s">
        <v>401</v>
      </c>
      <c r="H44" s="122">
        <v>308241826</v>
      </c>
      <c r="I44" s="122" t="s">
        <v>381</v>
      </c>
      <c r="J44" s="122">
        <v>200</v>
      </c>
      <c r="K44" s="122">
        <v>7300</v>
      </c>
      <c r="L44" s="122">
        <v>1460</v>
      </c>
    </row>
    <row r="45" spans="1:12" ht="37.5" customHeight="1" x14ac:dyDescent="0.25">
      <c r="A45" s="73" t="s">
        <v>134</v>
      </c>
      <c r="B45" s="122" t="s">
        <v>18</v>
      </c>
      <c r="C45" s="123" t="s">
        <v>402</v>
      </c>
      <c r="D45" s="122" t="s">
        <v>162</v>
      </c>
      <c r="E45" s="126" t="s">
        <v>403</v>
      </c>
      <c r="F45" s="122" t="s">
        <v>404</v>
      </c>
      <c r="G45" s="123" t="s">
        <v>405</v>
      </c>
      <c r="H45" s="122">
        <v>600951121</v>
      </c>
      <c r="I45" s="122" t="s">
        <v>247</v>
      </c>
      <c r="J45" s="122">
        <v>5</v>
      </c>
      <c r="K45" s="122">
        <v>450000</v>
      </c>
      <c r="L45" s="122">
        <v>2250</v>
      </c>
    </row>
    <row r="46" spans="1:12" ht="37.5" customHeight="1" x14ac:dyDescent="0.25">
      <c r="A46" s="73" t="s">
        <v>135</v>
      </c>
      <c r="B46" s="122" t="s">
        <v>18</v>
      </c>
      <c r="C46" s="123" t="s">
        <v>406</v>
      </c>
      <c r="D46" s="122" t="s">
        <v>162</v>
      </c>
      <c r="E46" s="126" t="s">
        <v>403</v>
      </c>
      <c r="F46" s="122" t="s">
        <v>407</v>
      </c>
      <c r="G46" s="123" t="s">
        <v>408</v>
      </c>
      <c r="H46" s="122">
        <v>304667622</v>
      </c>
      <c r="I46" s="122" t="s">
        <v>247</v>
      </c>
      <c r="J46" s="122">
        <v>1600</v>
      </c>
      <c r="K46" s="122">
        <v>13000</v>
      </c>
      <c r="L46" s="122">
        <v>20800</v>
      </c>
    </row>
    <row r="47" spans="1:12" ht="37.5" customHeight="1" x14ac:dyDescent="0.25">
      <c r="A47" s="73" t="s">
        <v>136</v>
      </c>
      <c r="B47" s="122" t="s">
        <v>18</v>
      </c>
      <c r="C47" s="123" t="s">
        <v>409</v>
      </c>
      <c r="D47" s="122" t="s">
        <v>162</v>
      </c>
      <c r="E47" s="126" t="s">
        <v>403</v>
      </c>
      <c r="F47" s="122" t="s">
        <v>410</v>
      </c>
      <c r="G47" s="123" t="s">
        <v>411</v>
      </c>
      <c r="H47" s="122">
        <v>303757574</v>
      </c>
      <c r="I47" s="122" t="s">
        <v>247</v>
      </c>
      <c r="J47" s="122">
        <v>200</v>
      </c>
      <c r="K47" s="122">
        <v>15000</v>
      </c>
      <c r="L47" s="122">
        <v>3000</v>
      </c>
    </row>
    <row r="48" spans="1:12" ht="37.5" customHeight="1" x14ac:dyDescent="0.25">
      <c r="A48" s="73" t="s">
        <v>137</v>
      </c>
      <c r="B48" s="122" t="s">
        <v>18</v>
      </c>
      <c r="C48" s="123" t="s">
        <v>557</v>
      </c>
      <c r="D48" s="122" t="s">
        <v>162</v>
      </c>
      <c r="E48" s="126" t="s">
        <v>403</v>
      </c>
      <c r="F48" s="122" t="s">
        <v>412</v>
      </c>
      <c r="G48" s="123" t="s">
        <v>413</v>
      </c>
      <c r="H48" s="122">
        <v>302380982</v>
      </c>
      <c r="I48" s="122" t="s">
        <v>256</v>
      </c>
      <c r="J48" s="122">
        <v>1</v>
      </c>
      <c r="K48" s="122">
        <v>5800000</v>
      </c>
      <c r="L48" s="122">
        <v>5800</v>
      </c>
    </row>
    <row r="49" spans="1:12" ht="37.5" customHeight="1" x14ac:dyDescent="0.25">
      <c r="A49" s="73" t="s">
        <v>138</v>
      </c>
      <c r="B49" s="122" t="s">
        <v>18</v>
      </c>
      <c r="C49" s="123" t="s">
        <v>414</v>
      </c>
      <c r="D49" s="122" t="s">
        <v>162</v>
      </c>
      <c r="E49" s="126" t="s">
        <v>403</v>
      </c>
      <c r="F49" s="122" t="s">
        <v>415</v>
      </c>
      <c r="G49" s="123" t="s">
        <v>416</v>
      </c>
      <c r="H49" s="122">
        <v>304466611</v>
      </c>
      <c r="I49" s="122" t="s">
        <v>256</v>
      </c>
      <c r="J49" s="122">
        <v>1</v>
      </c>
      <c r="K49" s="122">
        <v>7500000</v>
      </c>
      <c r="L49" s="122">
        <v>7500</v>
      </c>
    </row>
    <row r="50" spans="1:12" ht="37.5" customHeight="1" x14ac:dyDescent="0.25">
      <c r="A50" s="73" t="s">
        <v>139</v>
      </c>
      <c r="B50" s="122" t="s">
        <v>34</v>
      </c>
      <c r="C50" s="123" t="s">
        <v>417</v>
      </c>
      <c r="D50" s="122" t="s">
        <v>162</v>
      </c>
      <c r="E50" s="126" t="s">
        <v>166</v>
      </c>
      <c r="F50" s="122" t="s">
        <v>418</v>
      </c>
      <c r="G50" s="123" t="s">
        <v>419</v>
      </c>
      <c r="H50" s="122">
        <v>303076955</v>
      </c>
      <c r="I50" s="122" t="s">
        <v>247</v>
      </c>
      <c r="J50" s="122">
        <v>1</v>
      </c>
      <c r="K50" s="122">
        <v>3500025</v>
      </c>
      <c r="L50" s="122">
        <v>3500</v>
      </c>
    </row>
    <row r="51" spans="1:12" ht="37.5" customHeight="1" x14ac:dyDescent="0.25">
      <c r="A51" s="73" t="s">
        <v>140</v>
      </c>
      <c r="B51" s="122" t="s">
        <v>34</v>
      </c>
      <c r="C51" s="123" t="s">
        <v>420</v>
      </c>
      <c r="D51" s="122" t="s">
        <v>162</v>
      </c>
      <c r="E51" s="126" t="s">
        <v>166</v>
      </c>
      <c r="F51" s="122" t="s">
        <v>421</v>
      </c>
      <c r="G51" s="123" t="s">
        <v>422</v>
      </c>
      <c r="H51" s="122">
        <v>306819288</v>
      </c>
      <c r="I51" s="122" t="s">
        <v>247</v>
      </c>
      <c r="J51" s="122">
        <v>50</v>
      </c>
      <c r="K51" s="122">
        <v>194999</v>
      </c>
      <c r="L51" s="122">
        <v>9750</v>
      </c>
    </row>
    <row r="52" spans="1:12" ht="37.5" customHeight="1" x14ac:dyDescent="0.25">
      <c r="A52" s="73" t="s">
        <v>141</v>
      </c>
      <c r="B52" s="122" t="s">
        <v>34</v>
      </c>
      <c r="C52" s="123" t="s">
        <v>423</v>
      </c>
      <c r="D52" s="122" t="s">
        <v>162</v>
      </c>
      <c r="E52" s="126" t="s">
        <v>166</v>
      </c>
      <c r="F52" s="122" t="s">
        <v>424</v>
      </c>
      <c r="G52" s="123" t="s">
        <v>425</v>
      </c>
      <c r="H52" s="122">
        <v>465952844</v>
      </c>
      <c r="I52" s="122" t="s">
        <v>247</v>
      </c>
      <c r="J52" s="122">
        <v>50</v>
      </c>
      <c r="K52" s="122">
        <v>139999</v>
      </c>
      <c r="L52" s="122">
        <v>6999.9</v>
      </c>
    </row>
    <row r="53" spans="1:12" ht="37.5" customHeight="1" x14ac:dyDescent="0.25">
      <c r="A53" s="73" t="s">
        <v>142</v>
      </c>
      <c r="B53" s="122" t="s">
        <v>34</v>
      </c>
      <c r="C53" s="123" t="s">
        <v>426</v>
      </c>
      <c r="D53" s="122" t="s">
        <v>162</v>
      </c>
      <c r="E53" s="126" t="s">
        <v>166</v>
      </c>
      <c r="F53" s="122" t="s">
        <v>427</v>
      </c>
      <c r="G53" s="123" t="s">
        <v>428</v>
      </c>
      <c r="H53" s="122">
        <v>305721903</v>
      </c>
      <c r="I53" s="122" t="s">
        <v>247</v>
      </c>
      <c r="J53" s="122">
        <v>10</v>
      </c>
      <c r="K53" s="122">
        <v>20000</v>
      </c>
      <c r="L53" s="122">
        <v>200</v>
      </c>
    </row>
    <row r="54" spans="1:12" ht="37.5" customHeight="1" x14ac:dyDescent="0.25">
      <c r="A54" s="73" t="s">
        <v>143</v>
      </c>
      <c r="B54" s="122" t="s">
        <v>34</v>
      </c>
      <c r="C54" s="123" t="s">
        <v>429</v>
      </c>
      <c r="D54" s="122" t="s">
        <v>162</v>
      </c>
      <c r="E54" s="126" t="s">
        <v>166</v>
      </c>
      <c r="F54" s="122" t="s">
        <v>430</v>
      </c>
      <c r="G54" s="123" t="s">
        <v>428</v>
      </c>
      <c r="H54" s="122">
        <v>305721903</v>
      </c>
      <c r="I54" s="122" t="s">
        <v>247</v>
      </c>
      <c r="J54" s="122">
        <v>10</v>
      </c>
      <c r="K54" s="122">
        <v>33500</v>
      </c>
      <c r="L54" s="122">
        <v>335</v>
      </c>
    </row>
    <row r="55" spans="1:12" ht="37.5" customHeight="1" x14ac:dyDescent="0.25">
      <c r="A55" s="73" t="s">
        <v>144</v>
      </c>
      <c r="B55" s="122" t="s">
        <v>34</v>
      </c>
      <c r="C55" s="123" t="s">
        <v>431</v>
      </c>
      <c r="D55" s="122" t="s">
        <v>162</v>
      </c>
      <c r="E55" s="126" t="s">
        <v>166</v>
      </c>
      <c r="F55" s="122" t="s">
        <v>432</v>
      </c>
      <c r="G55" s="123" t="s">
        <v>433</v>
      </c>
      <c r="H55" s="122">
        <v>308891864</v>
      </c>
      <c r="I55" s="122" t="s">
        <v>247</v>
      </c>
      <c r="J55" s="122">
        <v>10</v>
      </c>
      <c r="K55" s="122">
        <v>63555</v>
      </c>
      <c r="L55" s="122">
        <v>636</v>
      </c>
    </row>
    <row r="56" spans="1:12" ht="37.5" customHeight="1" x14ac:dyDescent="0.25">
      <c r="A56" s="73" t="s">
        <v>145</v>
      </c>
      <c r="B56" s="122" t="s">
        <v>34</v>
      </c>
      <c r="C56" s="123" t="s">
        <v>434</v>
      </c>
      <c r="D56" s="122" t="s">
        <v>162</v>
      </c>
      <c r="E56" s="126" t="s">
        <v>166</v>
      </c>
      <c r="F56" s="122" t="s">
        <v>435</v>
      </c>
      <c r="G56" s="123" t="s">
        <v>436</v>
      </c>
      <c r="H56" s="122">
        <v>306873397</v>
      </c>
      <c r="I56" s="122" t="s">
        <v>381</v>
      </c>
      <c r="J56" s="122">
        <v>500</v>
      </c>
      <c r="K56" s="122">
        <v>2190</v>
      </c>
      <c r="L56" s="122">
        <v>1095</v>
      </c>
    </row>
    <row r="57" spans="1:12" ht="37.5" customHeight="1" x14ac:dyDescent="0.25">
      <c r="A57" s="73" t="s">
        <v>146</v>
      </c>
      <c r="B57" s="122" t="s">
        <v>34</v>
      </c>
      <c r="C57" s="123" t="s">
        <v>437</v>
      </c>
      <c r="D57" s="122" t="s">
        <v>162</v>
      </c>
      <c r="E57" s="126" t="s">
        <v>166</v>
      </c>
      <c r="F57" s="122" t="s">
        <v>438</v>
      </c>
      <c r="G57" s="123" t="s">
        <v>439</v>
      </c>
      <c r="H57" s="122">
        <v>306089114</v>
      </c>
      <c r="I57" s="122" t="s">
        <v>247</v>
      </c>
      <c r="J57" s="122">
        <v>10</v>
      </c>
      <c r="K57" s="122">
        <v>33500</v>
      </c>
      <c r="L57" s="122">
        <v>335</v>
      </c>
    </row>
    <row r="58" spans="1:12" ht="37.5" customHeight="1" x14ac:dyDescent="0.25">
      <c r="A58" s="73" t="s">
        <v>147</v>
      </c>
      <c r="B58" s="122" t="s">
        <v>34</v>
      </c>
      <c r="C58" s="123" t="s">
        <v>440</v>
      </c>
      <c r="D58" s="122" t="s">
        <v>162</v>
      </c>
      <c r="E58" s="126" t="s">
        <v>166</v>
      </c>
      <c r="F58" s="122" t="s">
        <v>441</v>
      </c>
      <c r="G58" s="123" t="s">
        <v>439</v>
      </c>
      <c r="H58" s="122">
        <v>306089114</v>
      </c>
      <c r="I58" s="122" t="s">
        <v>247</v>
      </c>
      <c r="J58" s="122">
        <v>50</v>
      </c>
      <c r="K58" s="122">
        <v>13000</v>
      </c>
      <c r="L58" s="122">
        <v>650</v>
      </c>
    </row>
    <row r="59" spans="1:12" ht="37.5" customHeight="1" x14ac:dyDescent="0.25">
      <c r="A59" s="73" t="s">
        <v>148</v>
      </c>
      <c r="B59" s="122" t="s">
        <v>34</v>
      </c>
      <c r="C59" s="123" t="s">
        <v>442</v>
      </c>
      <c r="D59" s="122" t="s">
        <v>162</v>
      </c>
      <c r="E59" s="126" t="s">
        <v>166</v>
      </c>
      <c r="F59" s="122" t="s">
        <v>443</v>
      </c>
      <c r="G59" s="123" t="s">
        <v>385</v>
      </c>
      <c r="H59" s="122">
        <v>303693917</v>
      </c>
      <c r="I59" s="122" t="s">
        <v>247</v>
      </c>
      <c r="J59" s="122">
        <v>1</v>
      </c>
      <c r="K59" s="122">
        <v>300000</v>
      </c>
      <c r="L59" s="122">
        <v>300</v>
      </c>
    </row>
    <row r="60" spans="1:12" ht="37.5" customHeight="1" x14ac:dyDescent="0.25">
      <c r="A60" s="73" t="s">
        <v>149</v>
      </c>
      <c r="B60" s="122" t="s">
        <v>34</v>
      </c>
      <c r="C60" s="123" t="s">
        <v>420</v>
      </c>
      <c r="D60" s="122" t="s">
        <v>162</v>
      </c>
      <c r="E60" s="126" t="s">
        <v>166</v>
      </c>
      <c r="F60" s="122" t="s">
        <v>444</v>
      </c>
      <c r="G60" s="123" t="s">
        <v>445</v>
      </c>
      <c r="H60" s="122">
        <v>207162549</v>
      </c>
      <c r="I60" s="122" t="s">
        <v>247</v>
      </c>
      <c r="J60" s="122">
        <v>50</v>
      </c>
      <c r="K60" s="122">
        <v>193999.76</v>
      </c>
      <c r="L60" s="122">
        <v>9700</v>
      </c>
    </row>
    <row r="61" spans="1:12" ht="37.5" customHeight="1" x14ac:dyDescent="0.25">
      <c r="A61" s="73" t="s">
        <v>150</v>
      </c>
      <c r="B61" s="122" t="s">
        <v>34</v>
      </c>
      <c r="C61" s="123" t="s">
        <v>423</v>
      </c>
      <c r="D61" s="122" t="s">
        <v>162</v>
      </c>
      <c r="E61" s="126" t="s">
        <v>166</v>
      </c>
      <c r="F61" s="122" t="s">
        <v>446</v>
      </c>
      <c r="G61" s="123" t="s">
        <v>447</v>
      </c>
      <c r="H61" s="122">
        <v>304491653</v>
      </c>
      <c r="I61" s="122" t="s">
        <v>247</v>
      </c>
      <c r="J61" s="122">
        <v>50</v>
      </c>
      <c r="K61" s="122">
        <v>125000</v>
      </c>
      <c r="L61" s="122">
        <v>6250</v>
      </c>
    </row>
    <row r="62" spans="1:12" ht="37.5" customHeight="1" x14ac:dyDescent="0.25">
      <c r="A62" s="73" t="s">
        <v>151</v>
      </c>
      <c r="B62" s="122" t="s">
        <v>34</v>
      </c>
      <c r="C62" s="123" t="s">
        <v>448</v>
      </c>
      <c r="D62" s="122" t="s">
        <v>162</v>
      </c>
      <c r="E62" s="126" t="s">
        <v>166</v>
      </c>
      <c r="F62" s="122" t="s">
        <v>449</v>
      </c>
      <c r="G62" s="123" t="s">
        <v>450</v>
      </c>
      <c r="H62" s="122">
        <v>447499331</v>
      </c>
      <c r="I62" s="122" t="s">
        <v>247</v>
      </c>
      <c r="J62" s="122">
        <v>100</v>
      </c>
      <c r="K62" s="122">
        <v>19500</v>
      </c>
      <c r="L62" s="122">
        <v>1950</v>
      </c>
    </row>
    <row r="63" spans="1:12" ht="37.5" customHeight="1" x14ac:dyDescent="0.25">
      <c r="A63" s="73" t="s">
        <v>152</v>
      </c>
      <c r="B63" s="122" t="s">
        <v>34</v>
      </c>
      <c r="C63" s="123" t="s">
        <v>451</v>
      </c>
      <c r="D63" s="122" t="s">
        <v>162</v>
      </c>
      <c r="E63" s="126" t="s">
        <v>166</v>
      </c>
      <c r="F63" s="122" t="s">
        <v>452</v>
      </c>
      <c r="G63" s="123" t="s">
        <v>453</v>
      </c>
      <c r="H63" s="122">
        <v>305884788</v>
      </c>
      <c r="I63" s="122" t="s">
        <v>247</v>
      </c>
      <c r="J63" s="122">
        <v>20</v>
      </c>
      <c r="K63" s="122">
        <v>8400</v>
      </c>
      <c r="L63" s="122">
        <v>168</v>
      </c>
    </row>
    <row r="64" spans="1:12" ht="37.5" customHeight="1" x14ac:dyDescent="0.25">
      <c r="A64" s="73" t="s">
        <v>153</v>
      </c>
      <c r="B64" s="122" t="s">
        <v>34</v>
      </c>
      <c r="C64" s="123" t="s">
        <v>454</v>
      </c>
      <c r="D64" s="122" t="s">
        <v>162</v>
      </c>
      <c r="E64" s="126" t="s">
        <v>166</v>
      </c>
      <c r="F64" s="122" t="s">
        <v>455</v>
      </c>
      <c r="G64" s="123" t="s">
        <v>456</v>
      </c>
      <c r="H64" s="122">
        <v>308368255</v>
      </c>
      <c r="I64" s="122" t="s">
        <v>247</v>
      </c>
      <c r="J64" s="122">
        <v>200</v>
      </c>
      <c r="K64" s="122">
        <v>5999</v>
      </c>
      <c r="L64" s="122">
        <v>1200</v>
      </c>
    </row>
    <row r="65" spans="1:12" ht="37.5" customHeight="1" x14ac:dyDescent="0.25">
      <c r="A65" s="73" t="s">
        <v>154</v>
      </c>
      <c r="B65" s="122" t="s">
        <v>34</v>
      </c>
      <c r="C65" s="123" t="s">
        <v>457</v>
      </c>
      <c r="D65" s="122" t="s">
        <v>162</v>
      </c>
      <c r="E65" s="126" t="s">
        <v>166</v>
      </c>
      <c r="F65" s="122" t="s">
        <v>458</v>
      </c>
      <c r="G65" s="123" t="s">
        <v>459</v>
      </c>
      <c r="H65" s="122">
        <v>308479774</v>
      </c>
      <c r="I65" s="122" t="s">
        <v>460</v>
      </c>
      <c r="J65" s="122">
        <v>500</v>
      </c>
      <c r="K65" s="122">
        <v>2645</v>
      </c>
      <c r="L65" s="122">
        <v>1322</v>
      </c>
    </row>
    <row r="66" spans="1:12" ht="37.5" customHeight="1" x14ac:dyDescent="0.25">
      <c r="A66" s="73" t="s">
        <v>155</v>
      </c>
      <c r="B66" s="122" t="s">
        <v>34</v>
      </c>
      <c r="C66" s="123" t="s">
        <v>461</v>
      </c>
      <c r="D66" s="122" t="s">
        <v>162</v>
      </c>
      <c r="E66" s="126" t="s">
        <v>166</v>
      </c>
      <c r="F66" s="122" t="s">
        <v>462</v>
      </c>
      <c r="G66" s="123" t="s">
        <v>453</v>
      </c>
      <c r="H66" s="122">
        <v>305884788</v>
      </c>
      <c r="I66" s="122" t="s">
        <v>247</v>
      </c>
      <c r="J66" s="122">
        <v>10</v>
      </c>
      <c r="K66" s="122">
        <v>14000</v>
      </c>
      <c r="L66" s="122">
        <v>140</v>
      </c>
    </row>
    <row r="67" spans="1:12" ht="37.5" customHeight="1" x14ac:dyDescent="0.25">
      <c r="A67" s="73" t="s">
        <v>156</v>
      </c>
      <c r="B67" s="122" t="s">
        <v>34</v>
      </c>
      <c r="C67" s="123" t="s">
        <v>463</v>
      </c>
      <c r="D67" s="122" t="s">
        <v>162</v>
      </c>
      <c r="E67" s="126" t="s">
        <v>166</v>
      </c>
      <c r="F67" s="122" t="s">
        <v>464</v>
      </c>
      <c r="G67" s="123" t="s">
        <v>465</v>
      </c>
      <c r="H67" s="122">
        <v>562937686</v>
      </c>
      <c r="I67" s="122" t="s">
        <v>247</v>
      </c>
      <c r="J67" s="122">
        <v>5</v>
      </c>
      <c r="K67" s="122">
        <v>337277</v>
      </c>
      <c r="L67" s="122">
        <v>1686</v>
      </c>
    </row>
    <row r="68" spans="1:12" ht="37.5" customHeight="1" x14ac:dyDescent="0.25">
      <c r="A68" s="73" t="s">
        <v>157</v>
      </c>
      <c r="B68" s="122" t="s">
        <v>34</v>
      </c>
      <c r="C68" s="123" t="s">
        <v>466</v>
      </c>
      <c r="D68" s="122" t="s">
        <v>162</v>
      </c>
      <c r="E68" s="126" t="s">
        <v>166</v>
      </c>
      <c r="F68" s="122" t="s">
        <v>467</v>
      </c>
      <c r="G68" s="123" t="s">
        <v>468</v>
      </c>
      <c r="H68" s="122">
        <v>306894560</v>
      </c>
      <c r="I68" s="122" t="s">
        <v>469</v>
      </c>
      <c r="J68" s="122">
        <v>500</v>
      </c>
      <c r="K68" s="122">
        <v>8970</v>
      </c>
      <c r="L68" s="122">
        <v>4485</v>
      </c>
    </row>
    <row r="69" spans="1:12" ht="37.5" customHeight="1" x14ac:dyDescent="0.25">
      <c r="A69" s="73" t="s">
        <v>158</v>
      </c>
      <c r="B69" s="122" t="s">
        <v>34</v>
      </c>
      <c r="C69" s="123" t="s">
        <v>470</v>
      </c>
      <c r="D69" s="122" t="s">
        <v>162</v>
      </c>
      <c r="E69" s="126" t="s">
        <v>166</v>
      </c>
      <c r="F69" s="122" t="s">
        <v>471</v>
      </c>
      <c r="G69" s="123" t="s">
        <v>472</v>
      </c>
      <c r="H69" s="122">
        <v>308969195</v>
      </c>
      <c r="I69" s="122" t="s">
        <v>247</v>
      </c>
      <c r="J69" s="122">
        <v>10</v>
      </c>
      <c r="K69" s="122">
        <v>54500</v>
      </c>
      <c r="L69" s="122">
        <v>545</v>
      </c>
    </row>
    <row r="70" spans="1:12" ht="37.5" customHeight="1" x14ac:dyDescent="0.25">
      <c r="A70" s="73" t="s">
        <v>159</v>
      </c>
      <c r="B70" s="122" t="s">
        <v>34</v>
      </c>
      <c r="C70" s="123" t="s">
        <v>473</v>
      </c>
      <c r="D70" s="122" t="s">
        <v>162</v>
      </c>
      <c r="E70" s="126" t="s">
        <v>166</v>
      </c>
      <c r="F70" s="122" t="s">
        <v>474</v>
      </c>
      <c r="G70" s="123" t="s">
        <v>475</v>
      </c>
      <c r="H70" s="122">
        <v>306801819</v>
      </c>
      <c r="I70" s="122" t="s">
        <v>247</v>
      </c>
      <c r="J70" s="122">
        <v>2</v>
      </c>
      <c r="K70" s="122">
        <v>1299000</v>
      </c>
      <c r="L70" s="122">
        <v>2598</v>
      </c>
    </row>
    <row r="71" spans="1:12" ht="37.5" customHeight="1" x14ac:dyDescent="0.25">
      <c r="A71" s="73" t="s">
        <v>160</v>
      </c>
      <c r="B71" s="122" t="s">
        <v>34</v>
      </c>
      <c r="C71" s="123" t="s">
        <v>461</v>
      </c>
      <c r="D71" s="122" t="s">
        <v>162</v>
      </c>
      <c r="E71" s="126" t="s">
        <v>166</v>
      </c>
      <c r="F71" s="122" t="s">
        <v>476</v>
      </c>
      <c r="G71" s="123" t="s">
        <v>453</v>
      </c>
      <c r="H71" s="122">
        <v>305884788</v>
      </c>
      <c r="I71" s="122" t="s">
        <v>247</v>
      </c>
      <c r="J71" s="122">
        <v>10</v>
      </c>
      <c r="K71" s="122">
        <v>12000</v>
      </c>
      <c r="L71" s="122">
        <v>120</v>
      </c>
    </row>
    <row r="72" spans="1:12" ht="37.5" customHeight="1" x14ac:dyDescent="0.25">
      <c r="A72" s="73" t="s">
        <v>161</v>
      </c>
      <c r="B72" s="122" t="s">
        <v>34</v>
      </c>
      <c r="C72" s="123" t="s">
        <v>477</v>
      </c>
      <c r="D72" s="122" t="s">
        <v>162</v>
      </c>
      <c r="E72" s="126" t="s">
        <v>166</v>
      </c>
      <c r="F72" s="122" t="s">
        <v>478</v>
      </c>
      <c r="G72" s="123" t="s">
        <v>479</v>
      </c>
      <c r="H72" s="122">
        <v>205899074</v>
      </c>
      <c r="I72" s="122" t="s">
        <v>247</v>
      </c>
      <c r="J72" s="122">
        <v>50</v>
      </c>
      <c r="K72" s="122">
        <v>12000</v>
      </c>
      <c r="L72" s="122">
        <v>600</v>
      </c>
    </row>
    <row r="73" spans="1:12" ht="37.5" customHeight="1" x14ac:dyDescent="0.25">
      <c r="A73" s="73" t="s">
        <v>540</v>
      </c>
      <c r="B73" s="122" t="s">
        <v>34</v>
      </c>
      <c r="C73" s="123" t="s">
        <v>480</v>
      </c>
      <c r="D73" s="122" t="s">
        <v>162</v>
      </c>
      <c r="E73" s="126" t="s">
        <v>166</v>
      </c>
      <c r="F73" s="122" t="s">
        <v>481</v>
      </c>
      <c r="G73" s="123" t="s">
        <v>482</v>
      </c>
      <c r="H73" s="122">
        <v>305422451</v>
      </c>
      <c r="I73" s="122" t="s">
        <v>247</v>
      </c>
      <c r="J73" s="122">
        <v>3</v>
      </c>
      <c r="K73" s="122">
        <v>144144</v>
      </c>
      <c r="L73" s="122">
        <v>432</v>
      </c>
    </row>
    <row r="74" spans="1:12" ht="37.5" customHeight="1" x14ac:dyDescent="0.25">
      <c r="A74" s="73" t="s">
        <v>541</v>
      </c>
      <c r="B74" s="122" t="s">
        <v>34</v>
      </c>
      <c r="C74" s="123" t="s">
        <v>483</v>
      </c>
      <c r="D74" s="122" t="s">
        <v>162</v>
      </c>
      <c r="E74" s="126" t="s">
        <v>166</v>
      </c>
      <c r="F74" s="122" t="s">
        <v>484</v>
      </c>
      <c r="G74" s="123" t="s">
        <v>485</v>
      </c>
      <c r="H74" s="122">
        <v>307005081</v>
      </c>
      <c r="I74" s="122" t="s">
        <v>247</v>
      </c>
      <c r="J74" s="122">
        <v>3</v>
      </c>
      <c r="K74" s="122">
        <v>465000</v>
      </c>
      <c r="L74" s="122">
        <v>1395</v>
      </c>
    </row>
    <row r="75" spans="1:12" ht="37.5" customHeight="1" x14ac:dyDescent="0.25">
      <c r="A75" s="73" t="s">
        <v>542</v>
      </c>
      <c r="B75" s="122" t="s">
        <v>34</v>
      </c>
      <c r="C75" s="123" t="s">
        <v>486</v>
      </c>
      <c r="D75" s="122" t="s">
        <v>162</v>
      </c>
      <c r="E75" s="126" t="s">
        <v>166</v>
      </c>
      <c r="F75" s="122" t="s">
        <v>487</v>
      </c>
      <c r="G75" s="123" t="s">
        <v>488</v>
      </c>
      <c r="H75" s="122">
        <v>306508864</v>
      </c>
      <c r="I75" s="122" t="s">
        <v>247</v>
      </c>
      <c r="J75" s="122">
        <v>3</v>
      </c>
      <c r="K75" s="122">
        <v>500000</v>
      </c>
      <c r="L75" s="122">
        <v>1500</v>
      </c>
    </row>
    <row r="76" spans="1:12" ht="37.5" customHeight="1" x14ac:dyDescent="0.25">
      <c r="A76" s="73" t="s">
        <v>543</v>
      </c>
      <c r="B76" s="122" t="s">
        <v>34</v>
      </c>
      <c r="C76" s="123" t="s">
        <v>389</v>
      </c>
      <c r="D76" s="122" t="s">
        <v>162</v>
      </c>
      <c r="E76" s="126" t="s">
        <v>166</v>
      </c>
      <c r="F76" s="122" t="s">
        <v>489</v>
      </c>
      <c r="G76" s="123" t="s">
        <v>425</v>
      </c>
      <c r="H76" s="122">
        <v>593677433</v>
      </c>
      <c r="I76" s="122" t="s">
        <v>247</v>
      </c>
      <c r="J76" s="122">
        <v>5</v>
      </c>
      <c r="K76" s="122">
        <v>180000</v>
      </c>
      <c r="L76" s="122">
        <v>900</v>
      </c>
    </row>
    <row r="77" spans="1:12" ht="37.5" customHeight="1" x14ac:dyDescent="0.25">
      <c r="A77" s="73" t="s">
        <v>544</v>
      </c>
      <c r="B77" s="122" t="s">
        <v>34</v>
      </c>
      <c r="C77" s="123" t="s">
        <v>466</v>
      </c>
      <c r="D77" s="122" t="s">
        <v>162</v>
      </c>
      <c r="E77" s="126" t="s">
        <v>166</v>
      </c>
      <c r="F77" s="122" t="s">
        <v>490</v>
      </c>
      <c r="G77" s="123" t="s">
        <v>491</v>
      </c>
      <c r="H77" s="122">
        <v>308137384</v>
      </c>
      <c r="I77" s="122" t="s">
        <v>469</v>
      </c>
      <c r="J77" s="122">
        <v>500</v>
      </c>
      <c r="K77" s="122">
        <v>9490</v>
      </c>
      <c r="L77" s="122">
        <v>4745</v>
      </c>
    </row>
    <row r="78" spans="1:12" ht="37.5" customHeight="1" x14ac:dyDescent="0.25">
      <c r="A78" s="73" t="s">
        <v>545</v>
      </c>
      <c r="B78" s="122" t="s">
        <v>34</v>
      </c>
      <c r="C78" s="123" t="s">
        <v>361</v>
      </c>
      <c r="D78" s="122" t="s">
        <v>162</v>
      </c>
      <c r="E78" s="126" t="s">
        <v>166</v>
      </c>
      <c r="F78" s="122" t="s">
        <v>492</v>
      </c>
      <c r="G78" s="123" t="s">
        <v>493</v>
      </c>
      <c r="H78" s="122">
        <v>308831795</v>
      </c>
      <c r="I78" s="122" t="s">
        <v>247</v>
      </c>
      <c r="J78" s="122">
        <v>1</v>
      </c>
      <c r="K78" s="122">
        <v>440000</v>
      </c>
      <c r="L78" s="122">
        <v>440</v>
      </c>
    </row>
    <row r="79" spans="1:12" ht="37.5" customHeight="1" x14ac:dyDescent="0.25">
      <c r="A79" s="73" t="s">
        <v>546</v>
      </c>
      <c r="B79" s="122" t="s">
        <v>34</v>
      </c>
      <c r="C79" s="123" t="s">
        <v>494</v>
      </c>
      <c r="D79" s="122" t="s">
        <v>162</v>
      </c>
      <c r="E79" s="126" t="s">
        <v>403</v>
      </c>
      <c r="F79" s="122" t="s">
        <v>495</v>
      </c>
      <c r="G79" s="123" t="s">
        <v>496</v>
      </c>
      <c r="H79" s="122">
        <v>205136865</v>
      </c>
      <c r="I79" s="122" t="s">
        <v>256</v>
      </c>
      <c r="J79" s="122">
        <v>1</v>
      </c>
      <c r="K79" s="122">
        <v>430651</v>
      </c>
      <c r="L79" s="122">
        <v>431</v>
      </c>
    </row>
    <row r="80" spans="1:12" ht="37.5" customHeight="1" x14ac:dyDescent="0.25">
      <c r="A80" s="73" t="s">
        <v>547</v>
      </c>
      <c r="B80" s="122" t="s">
        <v>34</v>
      </c>
      <c r="C80" s="123" t="s">
        <v>420</v>
      </c>
      <c r="D80" s="122" t="s">
        <v>162</v>
      </c>
      <c r="E80" s="126" t="s">
        <v>403</v>
      </c>
      <c r="F80" s="122" t="s">
        <v>497</v>
      </c>
      <c r="G80" s="123" t="s">
        <v>445</v>
      </c>
      <c r="H80" s="122">
        <v>207162549</v>
      </c>
      <c r="I80" s="122" t="s">
        <v>247</v>
      </c>
      <c r="J80" s="122">
        <v>50</v>
      </c>
      <c r="K80" s="122">
        <v>193999.76</v>
      </c>
      <c r="L80" s="122">
        <v>9699.9</v>
      </c>
    </row>
    <row r="81" spans="1:12" ht="37.5" customHeight="1" x14ac:dyDescent="0.25">
      <c r="A81" s="73" t="s">
        <v>548</v>
      </c>
      <c r="B81" s="122" t="s">
        <v>34</v>
      </c>
      <c r="C81" s="123" t="s">
        <v>420</v>
      </c>
      <c r="D81" s="122" t="s">
        <v>162</v>
      </c>
      <c r="E81" s="126" t="s">
        <v>403</v>
      </c>
      <c r="F81" s="122" t="s">
        <v>498</v>
      </c>
      <c r="G81" s="123" t="s">
        <v>445</v>
      </c>
      <c r="H81" s="122">
        <v>207162549</v>
      </c>
      <c r="I81" s="122" t="s">
        <v>247</v>
      </c>
      <c r="J81" s="122">
        <v>50</v>
      </c>
      <c r="K81" s="122">
        <v>170000</v>
      </c>
      <c r="L81" s="122">
        <v>8500</v>
      </c>
    </row>
    <row r="82" spans="1:12" ht="52.5" customHeight="1" x14ac:dyDescent="0.25">
      <c r="A82" s="73" t="s">
        <v>549</v>
      </c>
      <c r="B82" s="35" t="s">
        <v>34</v>
      </c>
      <c r="C82" s="11" t="s">
        <v>530</v>
      </c>
      <c r="D82" s="35" t="s">
        <v>162</v>
      </c>
      <c r="E82" s="35" t="s">
        <v>250</v>
      </c>
      <c r="F82" s="35" t="s">
        <v>529</v>
      </c>
      <c r="G82" s="11" t="s">
        <v>249</v>
      </c>
      <c r="H82" s="35">
        <v>305907639</v>
      </c>
      <c r="I82" s="35" t="s">
        <v>170</v>
      </c>
      <c r="J82" s="35">
        <v>1</v>
      </c>
      <c r="K82" s="35">
        <v>44282</v>
      </c>
      <c r="L82" s="35">
        <v>44282</v>
      </c>
    </row>
    <row r="83" spans="1:12" ht="37.5" customHeight="1" x14ac:dyDescent="0.25">
      <c r="A83" s="73" t="s">
        <v>550</v>
      </c>
      <c r="B83" s="35" t="s">
        <v>34</v>
      </c>
      <c r="C83" s="11" t="s">
        <v>522</v>
      </c>
      <c r="D83" s="26" t="s">
        <v>558</v>
      </c>
      <c r="E83" s="75" t="s">
        <v>523</v>
      </c>
      <c r="F83" s="35">
        <v>22504</v>
      </c>
      <c r="G83" s="11" t="s">
        <v>524</v>
      </c>
      <c r="H83" s="35">
        <v>201052713</v>
      </c>
      <c r="I83" s="35" t="s">
        <v>525</v>
      </c>
      <c r="J83" s="35">
        <v>10467</v>
      </c>
      <c r="K83" s="35">
        <v>1063</v>
      </c>
      <c r="L83" s="35">
        <v>11126</v>
      </c>
    </row>
    <row r="84" spans="1:12" ht="37.5" customHeight="1" x14ac:dyDescent="0.25">
      <c r="A84" s="73" t="s">
        <v>551</v>
      </c>
      <c r="B84" s="35" t="s">
        <v>34</v>
      </c>
      <c r="C84" s="11" t="s">
        <v>526</v>
      </c>
      <c r="D84" s="35" t="s">
        <v>162</v>
      </c>
      <c r="E84" s="75" t="s">
        <v>532</v>
      </c>
      <c r="F84" s="35" t="s">
        <v>527</v>
      </c>
      <c r="G84" s="11" t="s">
        <v>528</v>
      </c>
      <c r="H84" s="35">
        <v>302194668</v>
      </c>
      <c r="I84" s="35" t="s">
        <v>256</v>
      </c>
      <c r="J84" s="35">
        <v>1</v>
      </c>
      <c r="K84" s="35">
        <v>13500</v>
      </c>
      <c r="L84" s="35">
        <v>13500</v>
      </c>
    </row>
    <row r="85" spans="1:12" ht="37.5" customHeight="1" x14ac:dyDescent="0.25">
      <c r="A85" s="73" t="s">
        <v>552</v>
      </c>
      <c r="B85" s="35" t="s">
        <v>34</v>
      </c>
      <c r="C85" s="11" t="s">
        <v>519</v>
      </c>
      <c r="D85" s="35" t="s">
        <v>162</v>
      </c>
      <c r="E85" s="35" t="s">
        <v>248</v>
      </c>
      <c r="F85" s="35">
        <v>3237</v>
      </c>
      <c r="G85" s="11" t="s">
        <v>520</v>
      </c>
      <c r="H85" s="35">
        <v>201991922</v>
      </c>
      <c r="I85" s="35" t="s">
        <v>521</v>
      </c>
      <c r="J85" s="35">
        <v>1</v>
      </c>
      <c r="K85" s="35">
        <v>2910</v>
      </c>
      <c r="L85" s="35">
        <v>2910</v>
      </c>
    </row>
    <row r="86" spans="1:12" ht="53.25" customHeight="1" x14ac:dyDescent="0.25">
      <c r="A86" s="73" t="s">
        <v>553</v>
      </c>
      <c r="B86" s="35" t="s">
        <v>34</v>
      </c>
      <c r="C86" s="11" t="s">
        <v>531</v>
      </c>
      <c r="D86" s="35" t="s">
        <v>162</v>
      </c>
      <c r="E86" s="75" t="s">
        <v>533</v>
      </c>
      <c r="F86" s="35" t="s">
        <v>534</v>
      </c>
      <c r="G86" s="11" t="s">
        <v>535</v>
      </c>
      <c r="H86" s="35">
        <v>302368039</v>
      </c>
      <c r="I86" s="35" t="s">
        <v>256</v>
      </c>
      <c r="J86" s="35">
        <v>1</v>
      </c>
      <c r="K86" s="35">
        <v>4705189</v>
      </c>
      <c r="L86" s="35">
        <v>4705189</v>
      </c>
    </row>
    <row r="87" spans="1:12" ht="37.5" customHeight="1" x14ac:dyDescent="0.25">
      <c r="A87" s="73" t="s">
        <v>554</v>
      </c>
      <c r="B87" s="35" t="s">
        <v>34</v>
      </c>
      <c r="C87" s="11" t="s">
        <v>251</v>
      </c>
      <c r="D87" s="35" t="s">
        <v>162</v>
      </c>
      <c r="E87" s="74" t="s">
        <v>164</v>
      </c>
      <c r="F87" s="35">
        <v>28</v>
      </c>
      <c r="G87" s="11" t="s">
        <v>536</v>
      </c>
      <c r="H87" s="35">
        <v>302494634</v>
      </c>
      <c r="I87" s="35" t="s">
        <v>163</v>
      </c>
      <c r="J87" s="35">
        <v>1</v>
      </c>
      <c r="K87" s="35">
        <v>3045000</v>
      </c>
      <c r="L87" s="35">
        <v>3045</v>
      </c>
    </row>
    <row r="88" spans="1:12" ht="43.5" customHeight="1" x14ac:dyDescent="0.25">
      <c r="A88" s="73" t="s">
        <v>555</v>
      </c>
      <c r="B88" s="35" t="s">
        <v>34</v>
      </c>
      <c r="C88" s="11" t="s">
        <v>251</v>
      </c>
      <c r="D88" s="35" t="s">
        <v>162</v>
      </c>
      <c r="E88" s="74" t="s">
        <v>164</v>
      </c>
      <c r="F88" s="35" t="s">
        <v>537</v>
      </c>
      <c r="G88" s="11" t="s">
        <v>538</v>
      </c>
      <c r="H88" s="35">
        <v>305163498</v>
      </c>
      <c r="I88" s="35" t="s">
        <v>163</v>
      </c>
      <c r="J88" s="35">
        <v>1</v>
      </c>
      <c r="K88" s="35">
        <v>2290000</v>
      </c>
      <c r="L88" s="35">
        <v>2290</v>
      </c>
    </row>
    <row r="89" spans="1:12" ht="37.5" customHeight="1" x14ac:dyDescent="0.25">
      <c r="A89" s="73" t="s">
        <v>556</v>
      </c>
      <c r="B89" s="35" t="s">
        <v>34</v>
      </c>
      <c r="C89" s="11" t="s">
        <v>251</v>
      </c>
      <c r="D89" s="35" t="s">
        <v>162</v>
      </c>
      <c r="E89" s="74" t="s">
        <v>164</v>
      </c>
      <c r="F89" s="35">
        <v>27</v>
      </c>
      <c r="G89" s="11" t="s">
        <v>539</v>
      </c>
      <c r="H89" s="35">
        <v>205222918</v>
      </c>
      <c r="I89" s="35" t="s">
        <v>163</v>
      </c>
      <c r="J89" s="35">
        <v>1</v>
      </c>
      <c r="K89" s="35">
        <v>1512000</v>
      </c>
      <c r="L89" s="35">
        <v>1512</v>
      </c>
    </row>
    <row r="90" spans="1:12" ht="37.5" customHeight="1" x14ac:dyDescent="0.25">
      <c r="A90" s="73"/>
      <c r="B90" s="35"/>
      <c r="C90" s="11"/>
      <c r="D90" s="35"/>
      <c r="E90" s="74"/>
      <c r="F90" s="35"/>
      <c r="G90" s="11"/>
      <c r="H90" s="35"/>
      <c r="I90" s="35"/>
      <c r="J90" s="35"/>
      <c r="K90" s="35"/>
      <c r="L90" s="35"/>
    </row>
    <row r="92" spans="1:12" ht="48.75" customHeight="1" x14ac:dyDescent="0.25">
      <c r="B92" s="140" t="s">
        <v>83</v>
      </c>
      <c r="C92" s="140"/>
      <c r="D92" s="140"/>
      <c r="E92" s="140"/>
      <c r="F92" s="140"/>
      <c r="G92" s="140"/>
      <c r="H92" s="140"/>
      <c r="I92" s="140"/>
      <c r="J92" s="140"/>
      <c r="K92" s="140"/>
      <c r="L92" s="140"/>
    </row>
  </sheetData>
  <mergeCells count="15">
    <mergeCell ref="A5:A6"/>
    <mergeCell ref="B5:B6"/>
    <mergeCell ref="C5:C6"/>
    <mergeCell ref="D5:D6"/>
    <mergeCell ref="K2:L2"/>
    <mergeCell ref="A3:L3"/>
    <mergeCell ref="K5:K6"/>
    <mergeCell ref="G5:H5"/>
    <mergeCell ref="I1:L1"/>
    <mergeCell ref="B92:L92"/>
    <mergeCell ref="E5:E6"/>
    <mergeCell ref="F5:F6"/>
    <mergeCell ref="L5:L6"/>
    <mergeCell ref="I5:I6"/>
    <mergeCell ref="J5:J6"/>
  </mergeCells>
  <printOptions horizontalCentered="1"/>
  <pageMargins left="0.19685039370078741" right="0.19685039370078741" top="0.19685039370078741" bottom="0.19685039370078741" header="0" footer="0"/>
  <pageSetup paperSize="9" scale="4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12"/>
  <sheetViews>
    <sheetView view="pageBreakPreview" topLeftCell="A2" zoomScale="85" zoomScaleNormal="70" zoomScaleSheetLayoutView="85" workbookViewId="0">
      <selection activeCell="C9" sqref="C9"/>
    </sheetView>
  </sheetViews>
  <sheetFormatPr defaultColWidth="9.140625" defaultRowHeight="18.75" x14ac:dyDescent="0.25"/>
  <cols>
    <col min="1" max="1" width="8.140625" style="30" customWidth="1"/>
    <col min="2" max="2" width="14.28515625" style="32" customWidth="1"/>
    <col min="3" max="3" width="50.28515625" style="30" customWidth="1"/>
    <col min="4" max="4" width="24.85546875" style="32" customWidth="1"/>
    <col min="5" max="5" width="22.140625" style="32" customWidth="1"/>
    <col min="6" max="7" width="18.5703125" style="32" customWidth="1"/>
    <col min="8" max="8" width="21.7109375" style="32" customWidth="1"/>
    <col min="9" max="9" width="16.7109375" style="30" customWidth="1"/>
    <col min="10" max="12" width="15.7109375" style="30" customWidth="1"/>
    <col min="13" max="16" width="18.7109375" style="30" customWidth="1"/>
    <col min="17" max="22" width="15.7109375" style="30" customWidth="1"/>
    <col min="23" max="16384" width="9.140625" style="30"/>
  </cols>
  <sheetData>
    <row r="1" spans="1:13" ht="93.75" customHeight="1" x14ac:dyDescent="0.25">
      <c r="F1" s="139" t="s">
        <v>89</v>
      </c>
      <c r="G1" s="139"/>
      <c r="H1" s="139"/>
    </row>
    <row r="2" spans="1:13" x14ac:dyDescent="0.25">
      <c r="H2" s="57"/>
    </row>
    <row r="3" spans="1:13" ht="81.75" customHeight="1" x14ac:dyDescent="0.25">
      <c r="A3" s="147" t="s">
        <v>277</v>
      </c>
      <c r="B3" s="147"/>
      <c r="C3" s="147"/>
      <c r="D3" s="147"/>
      <c r="E3" s="147"/>
      <c r="F3" s="147"/>
      <c r="G3" s="147"/>
      <c r="H3" s="147"/>
      <c r="I3" s="31"/>
      <c r="J3" s="31"/>
      <c r="K3" s="31"/>
      <c r="L3" s="31"/>
    </row>
    <row r="4" spans="1:13" x14ac:dyDescent="0.25">
      <c r="H4" s="33"/>
    </row>
    <row r="5" spans="1:13" ht="45" customHeight="1" x14ac:dyDescent="0.25">
      <c r="A5" s="167" t="s">
        <v>13</v>
      </c>
      <c r="B5" s="167" t="s">
        <v>14</v>
      </c>
      <c r="C5" s="167" t="s">
        <v>57</v>
      </c>
      <c r="D5" s="167" t="s">
        <v>35</v>
      </c>
      <c r="E5" s="167" t="s">
        <v>10</v>
      </c>
      <c r="F5" s="146" t="s">
        <v>58</v>
      </c>
      <c r="G5" s="146"/>
      <c r="H5" s="167" t="s">
        <v>72</v>
      </c>
      <c r="M5" s="34"/>
    </row>
    <row r="6" spans="1:13" ht="126.75" customHeight="1" x14ac:dyDescent="0.25">
      <c r="A6" s="168"/>
      <c r="B6" s="168"/>
      <c r="C6" s="168"/>
      <c r="D6" s="168"/>
      <c r="E6" s="168"/>
      <c r="F6" s="65" t="s">
        <v>64</v>
      </c>
      <c r="G6" s="65" t="s">
        <v>67</v>
      </c>
      <c r="H6" s="168"/>
    </row>
    <row r="7" spans="1:13" ht="37.5" customHeight="1" x14ac:dyDescent="0.25">
      <c r="A7" s="35">
        <v>1</v>
      </c>
      <c r="B7" s="170" t="s">
        <v>279</v>
      </c>
      <c r="C7" s="171"/>
      <c r="D7" s="171"/>
      <c r="E7" s="171"/>
      <c r="F7" s="171"/>
      <c r="G7" s="171"/>
      <c r="H7" s="172"/>
    </row>
    <row r="8" spans="1:13" ht="37.5" customHeight="1" x14ac:dyDescent="0.25">
      <c r="A8" s="35">
        <f t="shared" ref="A8:A10" si="0">+A7+1</f>
        <v>2</v>
      </c>
      <c r="B8" s="35"/>
      <c r="C8" s="11"/>
      <c r="D8" s="35"/>
      <c r="E8" s="35"/>
      <c r="F8" s="35"/>
      <c r="G8" s="35"/>
      <c r="H8" s="35"/>
    </row>
    <row r="9" spans="1:13" ht="37.5" customHeight="1" x14ac:dyDescent="0.25">
      <c r="A9" s="35">
        <f t="shared" si="0"/>
        <v>3</v>
      </c>
      <c r="B9" s="35"/>
      <c r="C9" s="11"/>
      <c r="D9" s="35"/>
      <c r="E9" s="35"/>
      <c r="F9" s="35"/>
      <c r="G9" s="35"/>
      <c r="H9" s="35"/>
    </row>
    <row r="10" spans="1:13" ht="37.5" customHeight="1" x14ac:dyDescent="0.25">
      <c r="A10" s="35">
        <f t="shared" si="0"/>
        <v>4</v>
      </c>
      <c r="B10" s="35"/>
      <c r="C10" s="11"/>
      <c r="D10" s="35"/>
      <c r="E10" s="35"/>
      <c r="F10" s="35"/>
      <c r="G10" s="35"/>
      <c r="H10" s="35"/>
    </row>
    <row r="12" spans="1:13" ht="70.5" customHeight="1" x14ac:dyDescent="0.25">
      <c r="B12" s="140" t="s">
        <v>83</v>
      </c>
      <c r="C12" s="140"/>
      <c r="D12" s="140"/>
      <c r="E12" s="140"/>
      <c r="F12" s="140"/>
      <c r="G12" s="140"/>
      <c r="H12" s="140"/>
    </row>
  </sheetData>
  <autoFilter ref="A5:M10">
    <filterColumn colId="6" showButton="0"/>
  </autoFilter>
  <mergeCells count="11">
    <mergeCell ref="F1:H1"/>
    <mergeCell ref="H5:H6"/>
    <mergeCell ref="B12:H12"/>
    <mergeCell ref="E5:E6"/>
    <mergeCell ref="F5:G5"/>
    <mergeCell ref="A3:H3"/>
    <mergeCell ref="A5:A6"/>
    <mergeCell ref="B5:B6"/>
    <mergeCell ref="C5:C6"/>
    <mergeCell ref="D5:D6"/>
    <mergeCell ref="B7:H7"/>
  </mergeCells>
  <printOptions horizontalCentered="1"/>
  <pageMargins left="0.19685039370078741" right="0.19685039370078741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4"/>
  <sheetViews>
    <sheetView zoomScaleNormal="100" workbookViewId="0">
      <selection activeCell="F9" sqref="F9"/>
    </sheetView>
  </sheetViews>
  <sheetFormatPr defaultColWidth="9.140625" defaultRowHeight="15" x14ac:dyDescent="0.25"/>
  <cols>
    <col min="1" max="1" width="9.140625" style="77"/>
    <col min="2" max="2" width="27.7109375" style="86" customWidth="1"/>
    <col min="3" max="3" width="15.140625" style="85" customWidth="1"/>
    <col min="4" max="4" width="20.28515625" style="46" customWidth="1"/>
    <col min="5" max="5" width="26.42578125" style="46" customWidth="1"/>
    <col min="6" max="7" width="19.140625" style="46" customWidth="1"/>
    <col min="8" max="8" width="18.140625" style="46" customWidth="1"/>
    <col min="9" max="16384" width="9.140625" style="46"/>
  </cols>
  <sheetData>
    <row r="1" spans="1:16" ht="60.75" customHeight="1" x14ac:dyDescent="0.25">
      <c r="F1" s="148" t="s">
        <v>189</v>
      </c>
      <c r="G1" s="133"/>
      <c r="H1" s="133"/>
    </row>
    <row r="2" spans="1:16" x14ac:dyDescent="0.25">
      <c r="F2" s="133"/>
      <c r="G2" s="133"/>
      <c r="H2" s="133"/>
    </row>
    <row r="3" spans="1:16" ht="46.5" customHeight="1" x14ac:dyDescent="0.25">
      <c r="A3" s="176" t="s">
        <v>188</v>
      </c>
      <c r="B3" s="176"/>
      <c r="C3" s="176"/>
      <c r="D3" s="176"/>
      <c r="E3" s="176"/>
      <c r="F3" s="176"/>
      <c r="G3" s="176"/>
      <c r="H3" s="176"/>
    </row>
    <row r="4" spans="1:16" x14ac:dyDescent="0.25">
      <c r="H4" s="96"/>
    </row>
    <row r="5" spans="1:16" s="78" customFormat="1" ht="43.5" customHeight="1" x14ac:dyDescent="0.25">
      <c r="A5" s="173" t="s">
        <v>13</v>
      </c>
      <c r="B5" s="173" t="s">
        <v>187</v>
      </c>
      <c r="C5" s="173" t="s">
        <v>186</v>
      </c>
      <c r="D5" s="177" t="s">
        <v>185</v>
      </c>
      <c r="E5" s="178"/>
      <c r="F5" s="173" t="s">
        <v>184</v>
      </c>
      <c r="G5" s="173" t="s">
        <v>183</v>
      </c>
      <c r="H5" s="173" t="s">
        <v>182</v>
      </c>
    </row>
    <row r="6" spans="1:16" s="78" customFormat="1" ht="105" customHeight="1" x14ac:dyDescent="0.25">
      <c r="A6" s="174"/>
      <c r="B6" s="174"/>
      <c r="C6" s="174"/>
      <c r="D6" s="95" t="s">
        <v>181</v>
      </c>
      <c r="E6" s="95" t="s">
        <v>180</v>
      </c>
      <c r="F6" s="174"/>
      <c r="G6" s="174"/>
      <c r="H6" s="174"/>
    </row>
    <row r="7" spans="1:16" x14ac:dyDescent="0.25">
      <c r="A7" s="90">
        <v>1</v>
      </c>
      <c r="B7" s="93"/>
      <c r="C7" s="94"/>
      <c r="D7" s="91"/>
      <c r="E7" s="91"/>
      <c r="F7" s="91"/>
      <c r="G7" s="91"/>
      <c r="H7" s="91"/>
    </row>
    <row r="8" spans="1:16" x14ac:dyDescent="0.25">
      <c r="A8" s="90">
        <f>+A7+1</f>
        <v>2</v>
      </c>
      <c r="B8" s="93"/>
      <c r="C8" s="92"/>
      <c r="D8" s="91"/>
      <c r="E8" s="91"/>
      <c r="F8" s="91"/>
      <c r="G8" s="91"/>
      <c r="H8" s="91"/>
    </row>
    <row r="9" spans="1:16" x14ac:dyDescent="0.25">
      <c r="A9" s="90">
        <f>+A8+1</f>
        <v>3</v>
      </c>
      <c r="B9" s="93"/>
      <c r="C9" s="92"/>
      <c r="D9" s="91"/>
      <c r="E9" s="91"/>
      <c r="F9" s="91"/>
      <c r="G9" s="91"/>
      <c r="H9" s="91"/>
    </row>
    <row r="10" spans="1:16" x14ac:dyDescent="0.25">
      <c r="A10" s="90">
        <f>+A9+1</f>
        <v>4</v>
      </c>
      <c r="B10" s="89"/>
      <c r="C10" s="88"/>
      <c r="D10" s="87"/>
      <c r="E10" s="87"/>
      <c r="F10" s="87"/>
      <c r="G10" s="87"/>
      <c r="H10" s="87"/>
    </row>
    <row r="11" spans="1:16" x14ac:dyDescent="0.25">
      <c r="A11" s="90">
        <f>+A10+1</f>
        <v>5</v>
      </c>
      <c r="B11" s="89"/>
      <c r="C11" s="88"/>
      <c r="D11" s="87"/>
      <c r="E11" s="87"/>
      <c r="F11" s="87"/>
      <c r="G11" s="87"/>
      <c r="H11" s="87"/>
    </row>
    <row r="12" spans="1:16" x14ac:dyDescent="0.25">
      <c r="A12" s="90">
        <f>+A11+1</f>
        <v>6</v>
      </c>
      <c r="B12" s="89"/>
      <c r="C12" s="88"/>
      <c r="D12" s="87"/>
      <c r="E12" s="87"/>
      <c r="F12" s="87"/>
      <c r="G12" s="87"/>
      <c r="H12" s="87"/>
    </row>
    <row r="14" spans="1:16" ht="18.75" x14ac:dyDescent="0.25">
      <c r="A14" s="175" t="s">
        <v>179</v>
      </c>
      <c r="B14" s="175"/>
      <c r="C14" s="175"/>
      <c r="D14" s="175"/>
      <c r="E14" s="175"/>
      <c r="F14" s="175"/>
      <c r="G14" s="175"/>
      <c r="H14" s="175"/>
      <c r="I14" s="47"/>
      <c r="J14" s="47"/>
      <c r="K14" s="47"/>
      <c r="L14" s="47"/>
      <c r="M14" s="47"/>
      <c r="N14" s="47"/>
      <c r="O14" s="47"/>
      <c r="P14" s="47"/>
    </row>
  </sheetData>
  <mergeCells count="11">
    <mergeCell ref="G5:G6"/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23"/>
  <sheetViews>
    <sheetView topLeftCell="A4" workbookViewId="0">
      <selection activeCell="H37" sqref="H37"/>
    </sheetView>
  </sheetViews>
  <sheetFormatPr defaultColWidth="9.140625" defaultRowHeight="15" x14ac:dyDescent="0.25"/>
  <cols>
    <col min="1" max="1" width="9.140625" style="83"/>
    <col min="2" max="2" width="35" style="86" customWidth="1"/>
    <col min="3" max="3" width="12.85546875" style="86" customWidth="1"/>
    <col min="4" max="5" width="12.85546875" style="85" customWidth="1"/>
    <col min="6" max="6" width="17.28515625" style="46" customWidth="1"/>
    <col min="7" max="7" width="17.140625" style="46" customWidth="1"/>
    <col min="8" max="10" width="15" style="46" customWidth="1"/>
    <col min="11" max="11" width="16.140625" style="46" customWidth="1"/>
    <col min="12" max="16384" width="9.140625" style="46"/>
  </cols>
  <sheetData>
    <row r="1" spans="1:11" ht="73.5" customHeight="1" x14ac:dyDescent="0.25">
      <c r="H1" s="131" t="s">
        <v>190</v>
      </c>
      <c r="I1" s="132"/>
      <c r="J1" s="132"/>
      <c r="K1" s="132"/>
    </row>
    <row r="2" spans="1:11" ht="70.150000000000006" customHeight="1" x14ac:dyDescent="0.25">
      <c r="A2" s="176" t="s">
        <v>191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x14ac:dyDescent="0.25">
      <c r="K3" s="96"/>
    </row>
    <row r="4" spans="1:11" s="84" customFormat="1" ht="33" customHeight="1" x14ac:dyDescent="0.25">
      <c r="A4" s="173" t="s">
        <v>13</v>
      </c>
      <c r="B4" s="173" t="s">
        <v>192</v>
      </c>
      <c r="C4" s="173" t="s">
        <v>193</v>
      </c>
      <c r="D4" s="173" t="s">
        <v>194</v>
      </c>
      <c r="E4" s="173" t="s">
        <v>195</v>
      </c>
      <c r="F4" s="177" t="s">
        <v>185</v>
      </c>
      <c r="G4" s="178"/>
      <c r="H4" s="173" t="s">
        <v>196</v>
      </c>
      <c r="I4" s="173" t="s">
        <v>183</v>
      </c>
      <c r="J4" s="173" t="s">
        <v>197</v>
      </c>
      <c r="K4" s="173" t="s">
        <v>198</v>
      </c>
    </row>
    <row r="5" spans="1:11" s="84" customFormat="1" ht="105.75" customHeight="1" x14ac:dyDescent="0.25">
      <c r="A5" s="174"/>
      <c r="B5" s="174"/>
      <c r="C5" s="174"/>
      <c r="D5" s="174"/>
      <c r="E5" s="174"/>
      <c r="F5" s="95" t="s">
        <v>199</v>
      </c>
      <c r="G5" s="95" t="s">
        <v>180</v>
      </c>
      <c r="H5" s="174"/>
      <c r="I5" s="174"/>
      <c r="J5" s="174"/>
      <c r="K5" s="174"/>
    </row>
    <row r="6" spans="1:11" ht="19.5" customHeight="1" x14ac:dyDescent="0.25">
      <c r="A6" s="97" t="s">
        <v>200</v>
      </c>
      <c r="B6" s="98" t="s">
        <v>201</v>
      </c>
      <c r="C6" s="93"/>
      <c r="D6" s="94"/>
      <c r="E6" s="94"/>
      <c r="F6" s="91"/>
      <c r="G6" s="91"/>
      <c r="H6" s="91"/>
      <c r="I6" s="91"/>
      <c r="J6" s="91"/>
      <c r="K6" s="91"/>
    </row>
    <row r="7" spans="1:11" ht="19.5" customHeight="1" x14ac:dyDescent="0.25">
      <c r="A7" s="97"/>
      <c r="B7" s="98"/>
      <c r="C7" s="93"/>
      <c r="D7" s="94"/>
      <c r="E7" s="94"/>
      <c r="F7" s="91"/>
      <c r="G7" s="91"/>
      <c r="H7" s="91"/>
      <c r="I7" s="91"/>
      <c r="J7" s="91"/>
      <c r="K7" s="91"/>
    </row>
    <row r="8" spans="1:11" ht="19.5" customHeight="1" x14ac:dyDescent="0.25">
      <c r="A8" s="97"/>
      <c r="B8" s="98"/>
      <c r="C8" s="93"/>
      <c r="D8" s="94"/>
      <c r="E8" s="94"/>
      <c r="F8" s="91"/>
      <c r="G8" s="91"/>
      <c r="H8" s="91"/>
      <c r="I8" s="91"/>
      <c r="J8" s="91"/>
      <c r="K8" s="91"/>
    </row>
    <row r="9" spans="1:11" ht="19.5" customHeight="1" x14ac:dyDescent="0.25">
      <c r="A9" s="97" t="s">
        <v>202</v>
      </c>
      <c r="B9" s="98" t="s">
        <v>203</v>
      </c>
      <c r="C9" s="93"/>
      <c r="D9" s="94"/>
      <c r="E9" s="94"/>
      <c r="F9" s="91"/>
      <c r="G9" s="91"/>
      <c r="H9" s="91"/>
      <c r="I9" s="91"/>
      <c r="J9" s="91"/>
      <c r="K9" s="91"/>
    </row>
    <row r="10" spans="1:11" ht="19.5" customHeight="1" x14ac:dyDescent="0.25">
      <c r="A10" s="97"/>
      <c r="B10" s="98"/>
      <c r="C10" s="93"/>
      <c r="D10" s="94"/>
      <c r="E10" s="94"/>
      <c r="F10" s="91"/>
      <c r="G10" s="91"/>
      <c r="H10" s="91"/>
      <c r="I10" s="91"/>
      <c r="J10" s="91"/>
      <c r="K10" s="91"/>
    </row>
    <row r="11" spans="1:11" ht="19.5" customHeight="1" x14ac:dyDescent="0.25">
      <c r="A11" s="97"/>
      <c r="B11" s="98"/>
      <c r="C11" s="93"/>
      <c r="D11" s="94"/>
      <c r="E11" s="94"/>
      <c r="F11" s="91"/>
      <c r="G11" s="91"/>
      <c r="H11" s="91"/>
      <c r="I11" s="91"/>
      <c r="J11" s="91"/>
      <c r="K11" s="91"/>
    </row>
    <row r="12" spans="1:11" ht="19.5" customHeight="1" x14ac:dyDescent="0.25">
      <c r="A12" s="97" t="s">
        <v>204</v>
      </c>
      <c r="B12" s="98" t="s">
        <v>205</v>
      </c>
      <c r="C12" s="93"/>
      <c r="D12" s="94"/>
      <c r="E12" s="94"/>
      <c r="F12" s="91"/>
      <c r="G12" s="91"/>
      <c r="H12" s="91"/>
      <c r="I12" s="91"/>
      <c r="J12" s="91"/>
      <c r="K12" s="91"/>
    </row>
    <row r="13" spans="1:11" ht="19.5" customHeight="1" x14ac:dyDescent="0.25">
      <c r="A13" s="97"/>
      <c r="B13" s="98"/>
      <c r="C13" s="93"/>
      <c r="D13" s="94"/>
      <c r="E13" s="94"/>
      <c r="F13" s="91"/>
      <c r="G13" s="91"/>
      <c r="H13" s="91"/>
      <c r="I13" s="91"/>
      <c r="J13" s="91"/>
      <c r="K13" s="91"/>
    </row>
    <row r="14" spans="1:11" ht="19.5" customHeight="1" x14ac:dyDescent="0.25">
      <c r="A14" s="97"/>
      <c r="B14" s="98"/>
      <c r="C14" s="93"/>
      <c r="D14" s="94"/>
      <c r="E14" s="94"/>
      <c r="F14" s="91"/>
      <c r="G14" s="91"/>
      <c r="H14" s="91"/>
      <c r="I14" s="91"/>
      <c r="J14" s="91"/>
      <c r="K14" s="91"/>
    </row>
    <row r="15" spans="1:11" ht="30" customHeight="1" x14ac:dyDescent="0.25">
      <c r="A15" s="97" t="s">
        <v>206</v>
      </c>
      <c r="B15" s="98" t="s">
        <v>207</v>
      </c>
      <c r="C15" s="93"/>
      <c r="D15" s="94"/>
      <c r="E15" s="94"/>
      <c r="F15" s="91"/>
      <c r="G15" s="91"/>
      <c r="H15" s="91"/>
      <c r="I15" s="91"/>
      <c r="J15" s="91"/>
      <c r="K15" s="91"/>
    </row>
    <row r="16" spans="1:11" ht="19.5" customHeight="1" x14ac:dyDescent="0.25">
      <c r="A16" s="97"/>
      <c r="B16" s="98"/>
      <c r="C16" s="93"/>
      <c r="D16" s="94"/>
      <c r="E16" s="94"/>
      <c r="F16" s="91"/>
      <c r="G16" s="91"/>
      <c r="H16" s="91"/>
      <c r="I16" s="91"/>
      <c r="J16" s="91"/>
      <c r="K16" s="91"/>
    </row>
    <row r="17" spans="1:11" ht="19.5" customHeight="1" x14ac:dyDescent="0.25">
      <c r="A17" s="97"/>
      <c r="B17" s="98"/>
      <c r="C17" s="93"/>
      <c r="D17" s="94"/>
      <c r="E17" s="94"/>
      <c r="F17" s="91"/>
      <c r="G17" s="91"/>
      <c r="H17" s="91"/>
      <c r="I17" s="91"/>
      <c r="J17" s="91"/>
      <c r="K17" s="91"/>
    </row>
    <row r="18" spans="1:11" ht="19.5" customHeight="1" x14ac:dyDescent="0.25">
      <c r="A18" s="97" t="s">
        <v>208</v>
      </c>
      <c r="B18" s="98" t="s">
        <v>209</v>
      </c>
      <c r="C18" s="93"/>
      <c r="D18" s="94"/>
      <c r="E18" s="94"/>
      <c r="F18" s="91"/>
      <c r="G18" s="91"/>
      <c r="H18" s="91"/>
      <c r="I18" s="91"/>
      <c r="J18" s="91"/>
      <c r="K18" s="91"/>
    </row>
    <row r="19" spans="1:11" ht="19.5" customHeight="1" x14ac:dyDescent="0.25">
      <c r="A19" s="97"/>
      <c r="B19" s="98"/>
      <c r="C19" s="93"/>
      <c r="D19" s="94"/>
      <c r="E19" s="94"/>
      <c r="F19" s="91"/>
      <c r="G19" s="91"/>
      <c r="H19" s="91"/>
      <c r="I19" s="91"/>
      <c r="J19" s="91"/>
      <c r="K19" s="91"/>
    </row>
    <row r="20" spans="1:11" ht="19.5" customHeight="1" x14ac:dyDescent="0.25">
      <c r="A20" s="97"/>
      <c r="B20" s="98"/>
      <c r="C20" s="93"/>
      <c r="D20" s="94"/>
      <c r="E20" s="94"/>
      <c r="F20" s="91"/>
      <c r="G20" s="91"/>
      <c r="H20" s="91"/>
      <c r="I20" s="91"/>
      <c r="J20" s="91"/>
      <c r="K20" s="91"/>
    </row>
    <row r="21" spans="1:11" ht="19.5" customHeight="1" x14ac:dyDescent="0.25">
      <c r="A21" s="97" t="s">
        <v>210</v>
      </c>
      <c r="B21" s="98" t="s">
        <v>211</v>
      </c>
      <c r="C21" s="93"/>
      <c r="D21" s="94"/>
      <c r="E21" s="94"/>
      <c r="F21" s="91"/>
      <c r="G21" s="91"/>
      <c r="H21" s="91"/>
      <c r="I21" s="91"/>
      <c r="J21" s="91"/>
      <c r="K21" s="91"/>
    </row>
    <row r="22" spans="1:11" ht="19.5" customHeight="1" x14ac:dyDescent="0.25">
      <c r="A22" s="90"/>
      <c r="B22" s="98"/>
      <c r="C22" s="93"/>
      <c r="D22" s="94"/>
      <c r="E22" s="94"/>
      <c r="F22" s="91"/>
      <c r="G22" s="91"/>
      <c r="H22" s="91"/>
      <c r="I22" s="91"/>
      <c r="J22" s="91"/>
      <c r="K22" s="91"/>
    </row>
    <row r="23" spans="1:11" ht="19.5" customHeight="1" x14ac:dyDescent="0.25">
      <c r="A23" s="90"/>
      <c r="B23" s="93"/>
      <c r="C23" s="93"/>
      <c r="D23" s="92"/>
      <c r="E23" s="92"/>
      <c r="F23" s="91"/>
      <c r="G23" s="91"/>
      <c r="H23" s="91"/>
      <c r="I23" s="91"/>
      <c r="J23" s="91"/>
      <c r="K23" s="91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5"/>
  <sheetViews>
    <sheetView workbookViewId="0">
      <selection activeCell="F9" sqref="F9"/>
    </sheetView>
  </sheetViews>
  <sheetFormatPr defaultRowHeight="15" x14ac:dyDescent="0.25"/>
  <cols>
    <col min="1" max="1" width="9.140625" style="46"/>
    <col min="2" max="2" width="18.140625" style="46" customWidth="1"/>
    <col min="3" max="3" width="34.140625" style="46" customWidth="1"/>
    <col min="4" max="4" width="22.85546875" style="46" customWidth="1"/>
    <col min="5" max="6" width="25.5703125" style="46" customWidth="1"/>
    <col min="7" max="16384" width="9.140625" style="46"/>
  </cols>
  <sheetData>
    <row r="1" spans="1:18" ht="77.25" customHeight="1" x14ac:dyDescent="0.25">
      <c r="E1" s="131" t="s">
        <v>212</v>
      </c>
      <c r="F1" s="132"/>
    </row>
    <row r="3" spans="1:18" ht="48" customHeight="1" x14ac:dyDescent="0.25">
      <c r="A3" s="179" t="s">
        <v>213</v>
      </c>
      <c r="B3" s="179"/>
      <c r="C3" s="179"/>
      <c r="D3" s="179"/>
      <c r="E3" s="179"/>
      <c r="F3" s="179"/>
      <c r="G3" s="99"/>
      <c r="H3" s="99"/>
      <c r="I3" s="99"/>
    </row>
    <row r="5" spans="1:18" ht="28.5" x14ac:dyDescent="0.25">
      <c r="A5" s="97" t="s">
        <v>13</v>
      </c>
      <c r="B5" s="97" t="s">
        <v>214</v>
      </c>
      <c r="C5" s="97" t="s">
        <v>215</v>
      </c>
      <c r="D5" s="97" t="s">
        <v>216</v>
      </c>
      <c r="E5" s="97" t="s">
        <v>217</v>
      </c>
      <c r="F5" s="97" t="s">
        <v>218</v>
      </c>
      <c r="G5" s="83"/>
      <c r="H5" s="83"/>
      <c r="I5" s="83"/>
      <c r="J5" s="100"/>
      <c r="K5" s="100"/>
      <c r="L5" s="100"/>
      <c r="M5" s="100"/>
      <c r="N5" s="100"/>
      <c r="O5" s="100"/>
      <c r="P5" s="100"/>
      <c r="Q5" s="100"/>
      <c r="R5" s="100"/>
    </row>
    <row r="6" spans="1:18" x14ac:dyDescent="0.25">
      <c r="A6" s="101"/>
      <c r="B6" s="101"/>
      <c r="C6" s="101"/>
      <c r="D6" s="87"/>
      <c r="E6" s="87"/>
      <c r="F6" s="8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</row>
    <row r="7" spans="1:18" x14ac:dyDescent="0.25">
      <c r="A7" s="101"/>
      <c r="B7" s="101"/>
      <c r="C7" s="101"/>
      <c r="D7" s="87"/>
      <c r="E7" s="87"/>
      <c r="F7" s="87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</row>
    <row r="8" spans="1:18" x14ac:dyDescent="0.25">
      <c r="A8" s="101"/>
      <c r="B8" s="101"/>
      <c r="C8" s="101"/>
      <c r="D8" s="87"/>
      <c r="E8" s="87"/>
      <c r="F8" s="87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</row>
    <row r="9" spans="1:18" x14ac:dyDescent="0.25">
      <c r="A9" s="101"/>
      <c r="B9" s="101"/>
      <c r="C9" s="101"/>
      <c r="D9" s="87"/>
      <c r="E9" s="87"/>
      <c r="F9" s="87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</row>
    <row r="10" spans="1:18" x14ac:dyDescent="0.25">
      <c r="A10" s="101"/>
      <c r="B10" s="101"/>
      <c r="C10" s="101"/>
      <c r="D10" s="87"/>
      <c r="E10" s="87"/>
      <c r="F10" s="87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x14ac:dyDescent="0.25">
      <c r="A11" s="101"/>
      <c r="B11" s="101"/>
      <c r="C11" s="101"/>
      <c r="D11" s="87"/>
      <c r="E11" s="87"/>
      <c r="F11" s="87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</row>
    <row r="12" spans="1:18" x14ac:dyDescent="0.25">
      <c r="A12" s="101"/>
      <c r="B12" s="101"/>
      <c r="C12" s="101"/>
      <c r="D12" s="87"/>
      <c r="E12" s="87"/>
      <c r="F12" s="87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</row>
    <row r="13" spans="1:18" x14ac:dyDescent="0.25">
      <c r="A13" s="101"/>
      <c r="B13" s="101"/>
      <c r="C13" s="101"/>
      <c r="D13" s="87"/>
      <c r="E13" s="87"/>
      <c r="F13" s="87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</row>
    <row r="14" spans="1:18" x14ac:dyDescent="0.25">
      <c r="A14" s="101"/>
      <c r="B14" s="101"/>
      <c r="C14" s="101"/>
      <c r="D14" s="87"/>
      <c r="E14" s="87"/>
      <c r="F14" s="87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</row>
    <row r="15" spans="1:18" x14ac:dyDescent="0.25"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</row>
    <row r="16" spans="1:18" x14ac:dyDescent="0.25"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</row>
    <row r="17" spans="4:18" x14ac:dyDescent="0.25"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pans="4:18" x14ac:dyDescent="0.25"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</row>
    <row r="19" spans="4:18" x14ac:dyDescent="0.25"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</row>
    <row r="20" spans="4:18" x14ac:dyDescent="0.25"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</row>
    <row r="21" spans="4:18" x14ac:dyDescent="0.25"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</row>
    <row r="22" spans="4:18" x14ac:dyDescent="0.25"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</row>
    <row r="23" spans="4:18" x14ac:dyDescent="0.25"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</row>
    <row r="24" spans="4:18" x14ac:dyDescent="0.25"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</row>
    <row r="25" spans="4:18" x14ac:dyDescent="0.25"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</row>
  </sheetData>
  <mergeCells count="2">
    <mergeCell ref="E1:F1"/>
    <mergeCell ref="A3:F3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9</vt:i4>
      </vt:variant>
    </vt:vector>
  </HeadingPairs>
  <TitlesOfParts>
    <vt:vector size="25" baseType="lpstr">
      <vt:lpstr>1-илова</vt:lpstr>
      <vt:lpstr>2-илова</vt:lpstr>
      <vt:lpstr>3-илова</vt:lpstr>
      <vt:lpstr>4-илова </vt:lpstr>
      <vt:lpstr>5-илова</vt:lpstr>
      <vt:lpstr>6-илова </vt:lpstr>
      <vt:lpstr>7-илова</vt:lpstr>
      <vt:lpstr>8-илова </vt:lpstr>
      <vt:lpstr>9 илова</vt:lpstr>
      <vt:lpstr>10 илова </vt:lpstr>
      <vt:lpstr>11 илова</vt:lpstr>
      <vt:lpstr>12 илова</vt:lpstr>
      <vt:lpstr>13 илова</vt:lpstr>
      <vt:lpstr>14-илова </vt:lpstr>
      <vt:lpstr>15-илова</vt:lpstr>
      <vt:lpstr>ГТК</vt:lpstr>
      <vt:lpstr>'4-илова '!Заголовки_для_печати</vt:lpstr>
      <vt:lpstr>'5-илова'!Заголовки_для_печати</vt:lpstr>
      <vt:lpstr>'6-илова '!Заголовки_для_печати</vt:lpstr>
      <vt:lpstr>'10 илова '!Область_печати</vt:lpstr>
      <vt:lpstr>'15-илова'!Область_печати</vt:lpstr>
      <vt:lpstr>'2-илова'!Область_печати</vt:lpstr>
      <vt:lpstr>'4-илова '!Область_печати</vt:lpstr>
      <vt:lpstr>'5-илова'!Область_печати</vt:lpstr>
      <vt:lpstr>'6-илова 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Пользователь Windows</cp:lastModifiedBy>
  <cp:lastPrinted>2022-03-16T15:38:37Z</cp:lastPrinted>
  <dcterms:created xsi:type="dcterms:W3CDTF">2020-01-15T07:42:43Z</dcterms:created>
  <dcterms:modified xsi:type="dcterms:W3CDTF">2022-03-16T15:39:00Z</dcterms:modified>
</cp:coreProperties>
</file>